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45" tabRatio="863" activeTab="0"/>
  </bookViews>
  <sheets>
    <sheet name="設計" sheetId="1" r:id="rId1"/>
  </sheets>
  <definedNames>
    <definedName name="_xlnm.Print_Area" localSheetId="0">'設計'!$A$1:$AC$57</definedName>
  </definedNames>
  <calcPr fullCalcOnLoad="1"/>
</workbook>
</file>

<file path=xl/sharedStrings.xml><?xml version="1.0" encoding="utf-8"?>
<sst xmlns="http://schemas.openxmlformats.org/spreadsheetml/2006/main" count="154" uniqueCount="104">
  <si>
    <t>件　　名</t>
  </si>
  <si>
    <t>名　　称</t>
  </si>
  <si>
    <t>品　　種</t>
  </si>
  <si>
    <t>形状寸法</t>
  </si>
  <si>
    <t>摘　　要</t>
  </si>
  <si>
    <t>草地管理</t>
  </si>
  <si>
    <t>共通仮設費</t>
  </si>
  <si>
    <t>現場管理費</t>
  </si>
  <si>
    <t>一般管理費等</t>
  </si>
  <si>
    <t>計</t>
  </si>
  <si>
    <t>消費税相当額</t>
  </si>
  <si>
    <t>合計</t>
  </si>
  <si>
    <t>直接業務費</t>
  </si>
  <si>
    <t>純業務費</t>
  </si>
  <si>
    <t>業務原価</t>
  </si>
  <si>
    <t>施行場所</t>
  </si>
  <si>
    <t>施行期間</t>
  </si>
  <si>
    <t>式</t>
  </si>
  <si>
    <t>㎡</t>
  </si>
  <si>
    <t>一般廃棄物処分</t>
  </si>
  <si>
    <t>ｔ</t>
  </si>
  <si>
    <t>俣野広場ゾーン堤防</t>
  </si>
  <si>
    <t>下飯田広場ゾーン堤防</t>
  </si>
  <si>
    <t>俣野自然創出ゾーン堤防</t>
  </si>
  <si>
    <t>下飯田自然創出ゾーン堤防</t>
  </si>
  <si>
    <t>品　　種</t>
  </si>
  <si>
    <t>規　　格</t>
  </si>
  <si>
    <t>箇　　　所</t>
  </si>
  <si>
    <t>備　　　考</t>
  </si>
  <si>
    <t>5月</t>
  </si>
  <si>
    <t>9月</t>
  </si>
  <si>
    <t>6月</t>
  </si>
  <si>
    <t>7月</t>
  </si>
  <si>
    <t>8月</t>
  </si>
  <si>
    <t>広場堤防除草</t>
  </si>
  <si>
    <t>数  量  計  算  表</t>
  </si>
  <si>
    <t>堤防</t>
  </si>
  <si>
    <t>自然堤防</t>
  </si>
  <si>
    <t>堤防
法肩法下
階段脇</t>
  </si>
  <si>
    <t>自然堤防
法肩
階段脇</t>
  </si>
  <si>
    <t>堤防（1m幅）、自然堤防（1m幅）</t>
  </si>
  <si>
    <t>小計</t>
  </si>
  <si>
    <t>堤防、堤防（1m幅）</t>
  </si>
  <si>
    <t>堤防（1m幅）、自然堤防、自然堤防（1m幅）</t>
  </si>
  <si>
    <t>堤防、堤防（1m幅）、
自然堤防、自然堤防（1m幅）</t>
  </si>
  <si>
    <t>回</t>
  </si>
  <si>
    <t>自然堤防除草</t>
  </si>
  <si>
    <t>公園～処分場    　　</t>
  </si>
  <si>
    <t>全面積10,880×0.8、6月中下旬、9月中下旬実施</t>
  </si>
  <si>
    <t>小計①</t>
  </si>
  <si>
    <t>小計②</t>
  </si>
  <si>
    <t>小計③</t>
  </si>
  <si>
    <t>小計④</t>
  </si>
  <si>
    <t>機械除草　　　　（肩掛式）</t>
  </si>
  <si>
    <t>平成 28 年度　 実施設計書</t>
  </si>
  <si>
    <t xml:space="preserve"> 広場堤防除草</t>
  </si>
  <si>
    <t xml:space="preserve"> 自然堤防除草</t>
  </si>
  <si>
    <t xml:space="preserve"> 広場堤防
　法肩園路脇除草</t>
  </si>
  <si>
    <t xml:space="preserve"> 一般廃棄処分</t>
  </si>
  <si>
    <t xml:space="preserve"> 広場堤防：２回  （１m幅区分を除く）</t>
  </si>
  <si>
    <t xml:space="preserve"> 自然堤防：１回 （１m幅指定を除く）</t>
  </si>
  <si>
    <t xml:space="preserve"> 広場堤防１m幅：４回除草</t>
  </si>
  <si>
    <t xml:space="preserve"> 自然堤防１m幅：３回除草</t>
  </si>
  <si>
    <t xml:space="preserve"> 指定処理施設*１　往復２h
 前年度実績 71ｔ÷1.012ｔ/回=70.15≒71回</t>
  </si>
  <si>
    <t xml:space="preserve"> 受入れ単価　15円／㎏  </t>
  </si>
  <si>
    <t xml:space="preserve"> 小計①～④、運搬、処分の合計</t>
  </si>
  <si>
    <t xml:space="preserve"> 機械除草（肩掛式）中密生</t>
  </si>
  <si>
    <t xml:space="preserve"> 集草、積込、運搬（園内）</t>
  </si>
  <si>
    <t xml:space="preserve"> 機械除草（肩掛式）密生</t>
  </si>
  <si>
    <t>２回</t>
  </si>
  <si>
    <t>４回</t>
  </si>
  <si>
    <t>１回</t>
  </si>
  <si>
    <t>３回</t>
  </si>
  <si>
    <t>数量</t>
  </si>
  <si>
    <t>単位</t>
  </si>
  <si>
    <t>単価</t>
  </si>
  <si>
    <t>金額</t>
  </si>
  <si>
    <t>数量</t>
  </si>
  <si>
    <t>回数</t>
  </si>
  <si>
    <t>県立境川遊水地公園</t>
  </si>
  <si>
    <t>　平成２８年　５月　１日から</t>
  </si>
  <si>
    <t>　平成２８年１０月１５日まで</t>
  </si>
  <si>
    <t xml:space="preserve"> 自然堤防
  法肩園路脇除草</t>
  </si>
  <si>
    <t>延数量</t>
  </si>
  <si>
    <t xml:space="preserve"> 全面積7,060×0.7 6月中下旬、9月中下旬実施</t>
  </si>
  <si>
    <t xml:space="preserve"> 5月下旬、6月中下旬、7月下旬～8月上旬、
 9月中下旬実施 １m幅除草</t>
  </si>
  <si>
    <t xml:space="preserve"> 5月下旬、7月中下旬、8月下旬～9月上旬実施
 １m幅除草</t>
  </si>
  <si>
    <t xml:space="preserve"> 堤防法肩、法下、階段脇の1㎡幅の除草の他、
 残りの箇所を植生を考慮しながら60％程を除草
 して数量を調整 8月下旬～9月上旬実施
 俣野3,100×0.6　　下飯田14,440×0.6</t>
  </si>
  <si>
    <t xml:space="preserve"> 指定処理施設　※１
 2,560+840</t>
  </si>
  <si>
    <t xml:space="preserve"> 欄外記載のとおり　※２</t>
  </si>
  <si>
    <t>　注意：各回、各所の刈り残す場所については、公園担当者の指示をうけること。</t>
  </si>
  <si>
    <t>　※１：緑のリサイクルを推進するため、横浜市内にあるリサイクル施設に運搬し、処理すること。</t>
  </si>
  <si>
    <r>
      <t xml:space="preserve">　※２：27年度処分量実績により㎡当たりの処分量を換算　（堤防除草分 </t>
    </r>
    <r>
      <rPr>
        <sz val="10"/>
        <rFont val="ＭＳ 明朝"/>
        <family val="1"/>
      </rPr>
      <t>71,010</t>
    </r>
    <r>
      <rPr>
        <sz val="10"/>
        <color indexed="8"/>
        <rFont val="ＭＳ 明朝"/>
        <family val="1"/>
      </rPr>
      <t xml:space="preserve">kg）÷（堤防除草延数量 </t>
    </r>
    <r>
      <rPr>
        <sz val="10"/>
        <rFont val="ＭＳ 明朝"/>
        <family val="1"/>
      </rPr>
      <t>50,687</t>
    </r>
    <r>
      <rPr>
        <sz val="10"/>
        <color indexed="8"/>
        <rFont val="ＭＳ 明朝"/>
        <family val="1"/>
      </rPr>
      <t>㎡）≒1.4kg/㎡（小数点第二位以下切捨）
　　　</t>
    </r>
  </si>
  <si>
    <t>　　　28年度除草延面積　50,576㎡×1.4kg/㎡ ＝ 70,806.4kg ≒ 71,000kg ＝ 71ｔ</t>
  </si>
  <si>
    <t>　管理計画に基づき、公園利用者の安全で快適な利用及び自然生態に配慮した
  草地の維持管理を行うため、公園内堤防法面の除草を実施するものである。</t>
  </si>
  <si>
    <t>目的及び
委託内容</t>
  </si>
  <si>
    <t>　平成28年度 都市公園管理運営事業 境川遊水地公園
                                  植物管理［草地］業務（委託－１）</t>
  </si>
  <si>
    <t xml:space="preserve"> ダンプ･トラック
 運搬</t>
  </si>
  <si>
    <t xml:space="preserve"> 公園～処分場</t>
  </si>
  <si>
    <t>ダンプトラック
（２t積運搬）</t>
  </si>
  <si>
    <t xml:space="preserve"> 指定処理施設　※１
 13,646+2,560</t>
  </si>
  <si>
    <t xml:space="preserve"> 指定処理施設　※１
 2,560/2+840</t>
  </si>
  <si>
    <t xml:space="preserve"> 指定処理施設　※１
 2,560/2+10,524/2+840/2</t>
  </si>
  <si>
    <t xml:space="preserve"> 指定処理施設　※１
 13,646+2,560+10,524/2+840/2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</si>
</sst>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.000"/>
    <numFmt numFmtId="183" formatCode="0.0000"/>
    <numFmt numFmtId="184" formatCode="0.00_);[Red]\(0.00\)"/>
    <numFmt numFmtId="185" formatCode="#,##0.000;[Red]\-#,##0.000"/>
    <numFmt numFmtId="186" formatCode="@&quot; cm&quot;"/>
    <numFmt numFmtId="187" formatCode="0.0_ "/>
    <numFmt numFmtId="188" formatCode="#,##0.00_ ;[Red]\-#,##0.00\ "/>
    <numFmt numFmtId="189" formatCode="#,##0.0_ ;[Red]\-#,##0.0\ "/>
    <numFmt numFmtId="190" formatCode="0_);[Red]\(0\)"/>
    <numFmt numFmtId="191" formatCode="#,##0_ ;[Red]\-#,##0\ "/>
    <numFmt numFmtId="192" formatCode="#,##0_);\(#,##0\)"/>
    <numFmt numFmtId="193" formatCode="#,##0.00_);[Red]\(#,##0.00\)"/>
    <numFmt numFmtId="194" formatCode="#,##0_);[Red]\(#,##0\)"/>
    <numFmt numFmtId="195" formatCode="0.000_);[Red]\(0.000\)"/>
    <numFmt numFmtId="196" formatCode="#,##0.0_);[Red]\(#,##0.0\)"/>
    <numFmt numFmtId="197" formatCode="#,##0.0_ "/>
    <numFmt numFmtId="198" formatCode="#,##0_ "/>
    <numFmt numFmtId="199" formatCode="#,##0.0_);\(#,##0.0\)"/>
    <numFmt numFmtId="200" formatCode="[&lt;=999]000;[&lt;=9999]000\-00;000\-0000"/>
    <numFmt numFmtId="201" formatCode="#,##0.0"/>
    <numFmt numFmtId="202" formatCode="&quot;¥&quot;#,##0_);[Red]\(&quot;¥&quot;#,##0\)"/>
    <numFmt numFmtId="203" formatCode="[$€-2]\ #,##0.00_);[Red]\([$€-2]\ #,##0.00\)"/>
    <numFmt numFmtId="204" formatCode="#,##0.000_);[Red]\(#,##0.0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 diagonalDown="1">
      <left>
        <color indexed="63"/>
      </left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vertical="center" shrinkToFit="1"/>
    </xf>
    <xf numFmtId="181" fontId="46" fillId="0" borderId="0" xfId="49" applyNumberFormat="1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center" vertical="center" shrinkToFit="1"/>
    </xf>
    <xf numFmtId="38" fontId="46" fillId="0" borderId="0" xfId="49" applyFont="1" applyFill="1" applyBorder="1" applyAlignment="1">
      <alignment vertical="center" shrinkToFit="1"/>
    </xf>
    <xf numFmtId="0" fontId="47" fillId="0" borderId="11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0" fontId="47" fillId="0" borderId="11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left" vertical="center" shrinkToFit="1"/>
    </xf>
    <xf numFmtId="0" fontId="47" fillId="0" borderId="12" xfId="0" applyFont="1" applyBorder="1" applyAlignment="1">
      <alignment horizontal="left" vertical="center" shrinkToFit="1"/>
    </xf>
    <xf numFmtId="0" fontId="46" fillId="0" borderId="0" xfId="0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15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46" fillId="0" borderId="17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50" fillId="0" borderId="16" xfId="0" applyFont="1" applyBorder="1" applyAlignment="1">
      <alignment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7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left" vertical="center" shrinkToFit="1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vertical="center" shrinkToFit="1"/>
    </xf>
    <xf numFmtId="0" fontId="47" fillId="0" borderId="15" xfId="0" applyFont="1" applyBorder="1" applyAlignment="1">
      <alignment vertical="center" shrinkToFit="1"/>
    </xf>
    <xf numFmtId="0" fontId="47" fillId="0" borderId="16" xfId="0" applyFont="1" applyBorder="1" applyAlignment="1">
      <alignment vertical="center" shrinkToFit="1"/>
    </xf>
    <xf numFmtId="0" fontId="46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shrinkToFit="1"/>
    </xf>
    <xf numFmtId="0" fontId="46" fillId="0" borderId="16" xfId="0" applyFont="1" applyFill="1" applyBorder="1" applyAlignment="1">
      <alignment horizontal="left" vertical="center" shrinkToFit="1"/>
    </xf>
    <xf numFmtId="0" fontId="46" fillId="0" borderId="15" xfId="0" applyFont="1" applyFill="1" applyBorder="1" applyAlignment="1">
      <alignment horizontal="left" vertical="center" shrinkToFit="1"/>
    </xf>
    <xf numFmtId="0" fontId="46" fillId="0" borderId="15" xfId="0" applyFont="1" applyFill="1" applyBorder="1" applyAlignment="1">
      <alignment vertical="center" shrinkToFit="1"/>
    </xf>
    <xf numFmtId="0" fontId="46" fillId="0" borderId="16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shrinkToFit="1"/>
    </xf>
    <xf numFmtId="0" fontId="47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15" xfId="0" applyFont="1" applyBorder="1" applyAlignment="1">
      <alignment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8" fillId="0" borderId="28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51" fillId="0" borderId="30" xfId="0" applyFont="1" applyFill="1" applyBorder="1" applyAlignment="1">
      <alignment vertical="center"/>
    </xf>
    <xf numFmtId="0" fontId="51" fillId="0" borderId="31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6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left" vertical="center" shrinkToFit="1"/>
    </xf>
    <xf numFmtId="0" fontId="48" fillId="0" borderId="26" xfId="0" applyFont="1" applyBorder="1" applyAlignment="1">
      <alignment vertical="center" shrinkToFit="1"/>
    </xf>
    <xf numFmtId="0" fontId="50" fillId="0" borderId="15" xfId="0" applyFont="1" applyBorder="1" applyAlignment="1">
      <alignment vertical="center" shrinkToFit="1"/>
    </xf>
    <xf numFmtId="0" fontId="48" fillId="0" borderId="29" xfId="0" applyFont="1" applyFill="1" applyBorder="1" applyAlignment="1">
      <alignment vertical="center" shrinkToFit="1"/>
    </xf>
    <xf numFmtId="0" fontId="48" fillId="0" borderId="31" xfId="0" applyFont="1" applyFill="1" applyBorder="1" applyAlignment="1">
      <alignment vertical="center" shrinkToFit="1"/>
    </xf>
    <xf numFmtId="0" fontId="48" fillId="0" borderId="30" xfId="0" applyFont="1" applyFill="1" applyBorder="1" applyAlignment="1">
      <alignment vertical="center"/>
    </xf>
    <xf numFmtId="0" fontId="48" fillId="0" borderId="28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6" fillId="0" borderId="28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shrinkToFit="1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38" fontId="46" fillId="0" borderId="24" xfId="0" applyNumberFormat="1" applyFont="1" applyBorder="1" applyAlignment="1">
      <alignment vertical="center"/>
    </xf>
    <xf numFmtId="38" fontId="46" fillId="0" borderId="22" xfId="0" applyNumberFormat="1" applyFont="1" applyBorder="1" applyAlignment="1">
      <alignment vertical="center"/>
    </xf>
    <xf numFmtId="38" fontId="46" fillId="0" borderId="23" xfId="0" applyNumberFormat="1" applyFont="1" applyBorder="1" applyAlignment="1">
      <alignment vertical="center"/>
    </xf>
    <xf numFmtId="38" fontId="46" fillId="0" borderId="27" xfId="0" applyNumberFormat="1" applyFont="1" applyBorder="1" applyAlignment="1">
      <alignment vertical="center"/>
    </xf>
    <xf numFmtId="38" fontId="46" fillId="0" borderId="17" xfId="0" applyNumberFormat="1" applyFont="1" applyBorder="1" applyAlignment="1">
      <alignment horizontal="center" vertical="center"/>
    </xf>
    <xf numFmtId="38" fontId="46" fillId="0" borderId="16" xfId="0" applyNumberFormat="1" applyFont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52" fillId="0" borderId="25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5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9" fillId="0" borderId="17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3" fontId="46" fillId="0" borderId="28" xfId="0" applyNumberFormat="1" applyFont="1" applyFill="1" applyBorder="1" applyAlignment="1">
      <alignment vertical="center"/>
    </xf>
    <xf numFmtId="3" fontId="46" fillId="0" borderId="20" xfId="0" applyNumberFormat="1" applyFont="1" applyFill="1" applyBorder="1" applyAlignment="1">
      <alignment vertical="center"/>
    </xf>
    <xf numFmtId="3" fontId="46" fillId="0" borderId="30" xfId="0" applyNumberFormat="1" applyFont="1" applyFill="1" applyBorder="1" applyAlignment="1">
      <alignment vertical="center" shrinkToFit="1"/>
    </xf>
    <xf numFmtId="3" fontId="46" fillId="0" borderId="21" xfId="0" applyNumberFormat="1" applyFont="1" applyFill="1" applyBorder="1" applyAlignment="1">
      <alignment vertical="center" shrinkToFit="1"/>
    </xf>
    <xf numFmtId="3" fontId="46" fillId="0" borderId="17" xfId="0" applyNumberFormat="1" applyFont="1" applyFill="1" applyBorder="1" applyAlignment="1">
      <alignment vertical="center" shrinkToFit="1"/>
    </xf>
    <xf numFmtId="3" fontId="46" fillId="0" borderId="16" xfId="0" applyNumberFormat="1" applyFont="1" applyFill="1" applyBorder="1" applyAlignment="1">
      <alignment vertical="center" shrinkToFit="1"/>
    </xf>
    <xf numFmtId="3" fontId="46" fillId="0" borderId="23" xfId="0" applyNumberFormat="1" applyFont="1" applyFill="1" applyBorder="1" applyAlignment="1">
      <alignment vertical="center" shrinkToFit="1"/>
    </xf>
    <xf numFmtId="3" fontId="46" fillId="0" borderId="27" xfId="0" applyNumberFormat="1" applyFont="1" applyFill="1" applyBorder="1" applyAlignment="1">
      <alignment vertical="center" shrinkToFit="1"/>
    </xf>
    <xf numFmtId="0" fontId="47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6" fillId="0" borderId="24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38" fontId="46" fillId="0" borderId="17" xfId="0" applyNumberFormat="1" applyFont="1" applyFill="1" applyBorder="1" applyAlignment="1">
      <alignment horizontal="center" vertical="center" wrapText="1"/>
    </xf>
    <xf numFmtId="38" fontId="46" fillId="0" borderId="15" xfId="0" applyNumberFormat="1" applyFont="1" applyFill="1" applyBorder="1" applyAlignment="1">
      <alignment horizontal="center" vertical="center" wrapText="1"/>
    </xf>
    <xf numFmtId="38" fontId="46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38" fontId="46" fillId="0" borderId="17" xfId="49" applyNumberFormat="1" applyFont="1" applyFill="1" applyBorder="1" applyAlignment="1">
      <alignment horizontal="center" vertical="center" shrinkToFit="1"/>
    </xf>
    <xf numFmtId="38" fontId="46" fillId="0" borderId="16" xfId="49" applyNumberFormat="1" applyFont="1" applyFill="1" applyBorder="1" applyAlignment="1">
      <alignment horizontal="center" vertical="center" shrinkToFit="1"/>
    </xf>
    <xf numFmtId="0" fontId="47" fillId="0" borderId="17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193" fontId="46" fillId="0" borderId="17" xfId="49" applyNumberFormat="1" applyFont="1" applyFill="1" applyBorder="1" applyAlignment="1">
      <alignment horizontal="center" vertical="center" shrinkToFit="1"/>
    </xf>
    <xf numFmtId="193" fontId="46" fillId="0" borderId="16" xfId="49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vertical="center" shrinkToFit="1"/>
    </xf>
    <xf numFmtId="0" fontId="49" fillId="0" borderId="15" xfId="0" applyFont="1" applyFill="1" applyBorder="1" applyAlignment="1">
      <alignment vertical="center" shrinkToFit="1"/>
    </xf>
    <xf numFmtId="0" fontId="49" fillId="0" borderId="16" xfId="0" applyFont="1" applyFill="1" applyBorder="1" applyAlignment="1">
      <alignment vertical="center" shrinkToFit="1"/>
    </xf>
    <xf numFmtId="38" fontId="46" fillId="0" borderId="24" xfId="49" applyNumberFormat="1" applyFont="1" applyFill="1" applyBorder="1" applyAlignment="1">
      <alignment vertical="center" shrinkToFit="1"/>
    </xf>
    <xf numFmtId="38" fontId="46" fillId="0" borderId="22" xfId="49" applyNumberFormat="1" applyFont="1" applyFill="1" applyBorder="1" applyAlignment="1">
      <alignment vertical="center" shrinkToFit="1"/>
    </xf>
    <xf numFmtId="38" fontId="46" fillId="0" borderId="23" xfId="49" applyNumberFormat="1" applyFont="1" applyFill="1" applyBorder="1" applyAlignment="1">
      <alignment vertical="center" shrinkToFit="1"/>
    </xf>
    <xf numFmtId="38" fontId="46" fillId="0" borderId="27" xfId="49" applyNumberFormat="1" applyFont="1" applyFill="1" applyBorder="1" applyAlignment="1">
      <alignment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34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vertical="center" wrapText="1" shrinkToFit="1"/>
    </xf>
    <xf numFmtId="0" fontId="46" fillId="0" borderId="26" xfId="0" applyFont="1" applyFill="1" applyBorder="1" applyAlignment="1">
      <alignment vertical="center" wrapText="1" shrinkToFit="1"/>
    </xf>
    <xf numFmtId="0" fontId="46" fillId="0" borderId="22" xfId="0" applyFont="1" applyFill="1" applyBorder="1" applyAlignment="1">
      <alignment vertical="center" wrapText="1" shrinkToFit="1"/>
    </xf>
    <xf numFmtId="0" fontId="46" fillId="0" borderId="23" xfId="0" applyFont="1" applyFill="1" applyBorder="1" applyAlignment="1">
      <alignment vertical="center" wrapText="1" shrinkToFit="1"/>
    </xf>
    <xf numFmtId="0" fontId="46" fillId="0" borderId="25" xfId="0" applyFont="1" applyFill="1" applyBorder="1" applyAlignment="1">
      <alignment vertical="center" wrapText="1" shrinkToFit="1"/>
    </xf>
    <xf numFmtId="0" fontId="46" fillId="0" borderId="27" xfId="0" applyFont="1" applyFill="1" applyBorder="1" applyAlignment="1">
      <alignment vertical="center" wrapText="1" shrinkToFit="1"/>
    </xf>
    <xf numFmtId="0" fontId="46" fillId="0" borderId="2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 wrapText="1" shrinkToFit="1"/>
    </xf>
    <xf numFmtId="0" fontId="49" fillId="0" borderId="15" xfId="0" applyFont="1" applyFill="1" applyBorder="1" applyAlignment="1">
      <alignment vertical="center" wrapText="1" shrinkToFit="1"/>
    </xf>
    <xf numFmtId="0" fontId="49" fillId="0" borderId="16" xfId="0" applyFont="1" applyFill="1" applyBorder="1" applyAlignment="1">
      <alignment vertical="center" wrapText="1" shrinkToFit="1"/>
    </xf>
    <xf numFmtId="38" fontId="46" fillId="0" borderId="17" xfId="0" applyNumberFormat="1" applyFont="1" applyFill="1" applyBorder="1" applyAlignment="1">
      <alignment vertical="center" wrapText="1"/>
    </xf>
    <xf numFmtId="38" fontId="46" fillId="0" borderId="16" xfId="0" applyNumberFormat="1" applyFont="1" applyFill="1" applyBorder="1" applyAlignment="1">
      <alignment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left" vertical="center" shrinkToFit="1"/>
    </xf>
    <xf numFmtId="194" fontId="46" fillId="0" borderId="17" xfId="49" applyNumberFormat="1" applyFont="1" applyFill="1" applyBorder="1" applyAlignment="1">
      <alignment horizontal="center" vertical="center" shrinkToFit="1"/>
    </xf>
    <xf numFmtId="194" fontId="46" fillId="0" borderId="16" xfId="49" applyNumberFormat="1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vertical="center" wrapText="1" shrinkToFit="1"/>
    </xf>
    <xf numFmtId="0" fontId="46" fillId="0" borderId="15" xfId="0" applyFont="1" applyFill="1" applyBorder="1" applyAlignment="1">
      <alignment vertical="center" wrapText="1" shrinkToFit="1"/>
    </xf>
    <xf numFmtId="0" fontId="46" fillId="0" borderId="16" xfId="0" applyFont="1" applyFill="1" applyBorder="1" applyAlignment="1">
      <alignment vertical="center" wrapText="1" shrinkToFit="1"/>
    </xf>
    <xf numFmtId="0" fontId="46" fillId="0" borderId="17" xfId="0" applyFont="1" applyFill="1" applyBorder="1" applyAlignment="1">
      <alignment vertical="center" shrinkToFit="1"/>
    </xf>
    <xf numFmtId="0" fontId="46" fillId="0" borderId="15" xfId="0" applyFont="1" applyFill="1" applyBorder="1" applyAlignment="1">
      <alignment vertical="center" shrinkToFit="1"/>
    </xf>
    <xf numFmtId="0" fontId="46" fillId="0" borderId="16" xfId="0" applyFont="1" applyFill="1" applyBorder="1" applyAlignment="1">
      <alignment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3" fontId="46" fillId="0" borderId="32" xfId="0" applyNumberFormat="1" applyFont="1" applyFill="1" applyBorder="1" applyAlignment="1">
      <alignment vertical="center"/>
    </xf>
    <xf numFmtId="3" fontId="46" fillId="0" borderId="35" xfId="0" applyNumberFormat="1" applyFont="1" applyFill="1" applyBorder="1" applyAlignment="1">
      <alignment vertical="center"/>
    </xf>
    <xf numFmtId="3" fontId="46" fillId="0" borderId="33" xfId="49" applyNumberFormat="1" applyFont="1" applyFill="1" applyBorder="1" applyAlignment="1">
      <alignment horizontal="center" vertical="center"/>
    </xf>
    <xf numFmtId="3" fontId="46" fillId="0" borderId="36" xfId="49" applyNumberFormat="1" applyFont="1" applyFill="1" applyBorder="1" applyAlignment="1">
      <alignment horizontal="center" vertical="center"/>
    </xf>
    <xf numFmtId="3" fontId="46" fillId="0" borderId="17" xfId="49" applyNumberFormat="1" applyFont="1" applyFill="1" applyBorder="1" applyAlignment="1">
      <alignment vertical="center"/>
    </xf>
    <xf numFmtId="3" fontId="46" fillId="0" borderId="16" xfId="49" applyNumberFormat="1" applyFont="1" applyFill="1" applyBorder="1" applyAlignment="1">
      <alignment vertical="center"/>
    </xf>
    <xf numFmtId="0" fontId="46" fillId="0" borderId="24" xfId="0" applyFont="1" applyFill="1" applyBorder="1" applyAlignment="1">
      <alignment horizontal="center" vertical="center" wrapText="1" shrinkToFit="1"/>
    </xf>
    <xf numFmtId="0" fontId="46" fillId="0" borderId="26" xfId="0" applyFont="1" applyFill="1" applyBorder="1" applyAlignment="1">
      <alignment horizontal="center" vertical="center" wrapText="1" shrinkToFit="1"/>
    </xf>
    <xf numFmtId="0" fontId="46" fillId="0" borderId="22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23" xfId="0" applyFont="1" applyFill="1" applyBorder="1" applyAlignment="1">
      <alignment horizontal="center" vertical="center" wrapText="1" shrinkToFit="1"/>
    </xf>
    <xf numFmtId="0" fontId="46" fillId="0" borderId="25" xfId="0" applyFont="1" applyFill="1" applyBorder="1" applyAlignment="1">
      <alignment horizontal="center" vertical="center" wrapText="1" shrinkToFit="1"/>
    </xf>
    <xf numFmtId="0" fontId="46" fillId="0" borderId="27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view="pageBreakPreview" zoomScale="80" zoomScaleNormal="80" zoomScaleSheetLayoutView="80" zoomScalePageLayoutView="0" workbookViewId="0" topLeftCell="A1">
      <selection activeCell="AI6" sqref="AI6"/>
    </sheetView>
  </sheetViews>
  <sheetFormatPr defaultColWidth="9.00390625" defaultRowHeight="13.5"/>
  <cols>
    <col min="1" max="8" width="5.625" style="1" customWidth="1"/>
    <col min="9" max="11" width="4.875" style="1" customWidth="1"/>
    <col min="12" max="13" width="3.875" style="1" customWidth="1"/>
    <col min="14" max="15" width="4.875" style="1" customWidth="1"/>
    <col min="16" max="17" width="4.125" style="1" customWidth="1"/>
    <col min="18" max="18" width="2.625" style="1" customWidth="1"/>
    <col min="19" max="19" width="4.75390625" style="1" customWidth="1"/>
    <col min="20" max="21" width="4.375" style="1" customWidth="1"/>
    <col min="22" max="27" width="5.625" style="1" customWidth="1"/>
    <col min="28" max="54" width="4.875" style="1" customWidth="1"/>
    <col min="55" max="16384" width="9.00390625" style="1" customWidth="1"/>
  </cols>
  <sheetData>
    <row r="1" spans="1:29" ht="33.75" customHeight="1">
      <c r="A1" s="136" t="s">
        <v>54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45" customHeight="1">
      <c r="A2" s="105" t="s">
        <v>0</v>
      </c>
      <c r="B2" s="106"/>
      <c r="C2" s="107"/>
      <c r="D2" s="127" t="s">
        <v>96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  <c r="U2" s="105" t="s">
        <v>15</v>
      </c>
      <c r="V2" s="106"/>
      <c r="W2" s="107"/>
      <c r="X2" s="105" t="s">
        <v>79</v>
      </c>
      <c r="Y2" s="106"/>
      <c r="Z2" s="106"/>
      <c r="AA2" s="106"/>
      <c r="AB2" s="106"/>
      <c r="AC2" s="107"/>
    </row>
    <row r="3" spans="1:29" ht="23.25" customHeight="1">
      <c r="A3" s="114" t="s">
        <v>95</v>
      </c>
      <c r="B3" s="115"/>
      <c r="C3" s="116"/>
      <c r="D3" s="120" t="s">
        <v>94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  <c r="U3" s="114" t="s">
        <v>16</v>
      </c>
      <c r="V3" s="115"/>
      <c r="W3" s="116"/>
      <c r="X3" s="26" t="s">
        <v>80</v>
      </c>
      <c r="Y3" s="27"/>
      <c r="Z3" s="27"/>
      <c r="AA3" s="27"/>
      <c r="AB3" s="27"/>
      <c r="AC3" s="28"/>
    </row>
    <row r="4" spans="1:29" ht="23.25" customHeight="1">
      <c r="A4" s="117"/>
      <c r="B4" s="118"/>
      <c r="C4" s="119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17"/>
      <c r="V4" s="118"/>
      <c r="W4" s="119"/>
      <c r="X4" s="26" t="s">
        <v>81</v>
      </c>
      <c r="Y4" s="27"/>
      <c r="Z4" s="27"/>
      <c r="AA4" s="27"/>
      <c r="AB4" s="27"/>
      <c r="AC4" s="28"/>
    </row>
    <row r="5" spans="1:20" ht="12" customHeight="1">
      <c r="A5" s="7"/>
      <c r="B5" s="7"/>
      <c r="C5" s="7"/>
      <c r="D5" s="8"/>
      <c r="E5" s="8"/>
      <c r="F5" s="8"/>
      <c r="G5" s="214"/>
      <c r="H5" s="214"/>
      <c r="I5" s="214"/>
      <c r="J5" s="10"/>
      <c r="K5" s="9"/>
      <c r="L5" s="10"/>
      <c r="M5" s="10"/>
      <c r="N5" s="8"/>
      <c r="O5" s="11"/>
      <c r="P5" s="215"/>
      <c r="Q5" s="215"/>
      <c r="R5" s="215"/>
      <c r="S5" s="215"/>
      <c r="T5" s="215"/>
    </row>
    <row r="6" spans="1:30" ht="23.25" customHeight="1">
      <c r="A6" s="105" t="s">
        <v>1</v>
      </c>
      <c r="B6" s="106"/>
      <c r="C6" s="107"/>
      <c r="D6" s="26" t="s">
        <v>2</v>
      </c>
      <c r="E6" s="27"/>
      <c r="F6" s="27"/>
      <c r="G6" s="28"/>
      <c r="H6" s="26" t="s">
        <v>3</v>
      </c>
      <c r="I6" s="27"/>
      <c r="J6" s="27"/>
      <c r="K6" s="27"/>
      <c r="L6" s="27"/>
      <c r="M6" s="28"/>
      <c r="N6" s="105" t="s">
        <v>73</v>
      </c>
      <c r="O6" s="107"/>
      <c r="P6" s="49" t="s">
        <v>74</v>
      </c>
      <c r="Q6" s="105" t="s">
        <v>75</v>
      </c>
      <c r="R6" s="107"/>
      <c r="S6" s="105" t="s">
        <v>76</v>
      </c>
      <c r="T6" s="106"/>
      <c r="U6" s="107"/>
      <c r="V6" s="26" t="s">
        <v>4</v>
      </c>
      <c r="W6" s="27"/>
      <c r="X6" s="27"/>
      <c r="Y6" s="27"/>
      <c r="Z6" s="27"/>
      <c r="AA6" s="27"/>
      <c r="AB6" s="27"/>
      <c r="AC6" s="28"/>
      <c r="AD6" s="3"/>
    </row>
    <row r="7" spans="1:29" ht="23.25" customHeight="1">
      <c r="A7" s="105" t="s">
        <v>5</v>
      </c>
      <c r="B7" s="106"/>
      <c r="C7" s="107"/>
      <c r="D7" s="38"/>
      <c r="E7" s="45"/>
      <c r="F7" s="45"/>
      <c r="G7" s="46"/>
      <c r="H7" s="38"/>
      <c r="I7" s="45"/>
      <c r="J7" s="45"/>
      <c r="K7" s="45"/>
      <c r="L7" s="45"/>
      <c r="M7" s="46"/>
      <c r="N7" s="187"/>
      <c r="O7" s="188"/>
      <c r="P7" s="6"/>
      <c r="Q7" s="127"/>
      <c r="R7" s="129"/>
      <c r="S7" s="166"/>
      <c r="T7" s="167"/>
      <c r="U7" s="168"/>
      <c r="V7" s="38"/>
      <c r="W7" s="45"/>
      <c r="X7" s="45"/>
      <c r="Y7" s="45"/>
      <c r="Z7" s="45"/>
      <c r="AA7" s="61"/>
      <c r="AB7" s="61"/>
      <c r="AC7" s="62"/>
    </row>
    <row r="8" spans="1:29" ht="20.25" customHeight="1">
      <c r="A8" s="64"/>
      <c r="B8" s="68"/>
      <c r="C8" s="69"/>
      <c r="D8" s="130" t="s">
        <v>55</v>
      </c>
      <c r="E8" s="131"/>
      <c r="F8" s="131"/>
      <c r="G8" s="132"/>
      <c r="H8" s="26" t="s">
        <v>66</v>
      </c>
      <c r="I8" s="27"/>
      <c r="J8" s="27"/>
      <c r="K8" s="27"/>
      <c r="L8" s="27"/>
      <c r="M8" s="28"/>
      <c r="N8" s="108">
        <f>T36</f>
        <v>27292</v>
      </c>
      <c r="O8" s="109"/>
      <c r="P8" s="196" t="s">
        <v>18</v>
      </c>
      <c r="Q8" s="183"/>
      <c r="R8" s="184"/>
      <c r="S8" s="169"/>
      <c r="T8" s="170"/>
      <c r="U8" s="171"/>
      <c r="V8" s="198" t="s">
        <v>59</v>
      </c>
      <c r="W8" s="199"/>
      <c r="X8" s="199"/>
      <c r="Y8" s="199"/>
      <c r="Z8" s="199"/>
      <c r="AA8" s="199"/>
      <c r="AB8" s="199"/>
      <c r="AC8" s="200"/>
    </row>
    <row r="9" spans="1:29" ht="20.25" customHeight="1">
      <c r="A9" s="55"/>
      <c r="B9" s="67"/>
      <c r="C9" s="70"/>
      <c r="D9" s="133"/>
      <c r="E9" s="134"/>
      <c r="F9" s="134"/>
      <c r="G9" s="135"/>
      <c r="H9" s="26" t="s">
        <v>67</v>
      </c>
      <c r="I9" s="27"/>
      <c r="J9" s="27"/>
      <c r="K9" s="27"/>
      <c r="L9" s="27"/>
      <c r="M9" s="28"/>
      <c r="N9" s="110"/>
      <c r="O9" s="111"/>
      <c r="P9" s="197"/>
      <c r="Q9" s="185"/>
      <c r="R9" s="186"/>
      <c r="S9" s="172"/>
      <c r="T9" s="173"/>
      <c r="U9" s="174"/>
      <c r="V9" s="201"/>
      <c r="W9" s="202"/>
      <c r="X9" s="202"/>
      <c r="Y9" s="202"/>
      <c r="Z9" s="202"/>
      <c r="AA9" s="202"/>
      <c r="AB9" s="202"/>
      <c r="AC9" s="203"/>
    </row>
    <row r="10" spans="1:29" ht="20.25" customHeight="1">
      <c r="A10" s="55"/>
      <c r="B10" s="67"/>
      <c r="C10" s="70"/>
      <c r="D10" s="105" t="s">
        <v>49</v>
      </c>
      <c r="E10" s="106"/>
      <c r="F10" s="106"/>
      <c r="G10" s="106"/>
      <c r="H10" s="106"/>
      <c r="I10" s="106"/>
      <c r="J10" s="106"/>
      <c r="K10" s="106"/>
      <c r="L10" s="106"/>
      <c r="M10" s="107"/>
      <c r="N10" s="112">
        <v>1</v>
      </c>
      <c r="O10" s="113"/>
      <c r="P10" s="34" t="s">
        <v>17</v>
      </c>
      <c r="Q10" s="169"/>
      <c r="R10" s="170"/>
      <c r="S10" s="170"/>
      <c r="T10" s="170"/>
      <c r="U10" s="171"/>
      <c r="V10" s="12"/>
      <c r="W10" s="13"/>
      <c r="X10" s="13"/>
      <c r="Y10" s="13"/>
      <c r="Z10" s="13"/>
      <c r="AA10" s="13"/>
      <c r="AB10" s="13"/>
      <c r="AC10" s="14"/>
    </row>
    <row r="11" spans="1:29" ht="20.25" customHeight="1">
      <c r="A11" s="204"/>
      <c r="B11" s="68"/>
      <c r="C11" s="69"/>
      <c r="D11" s="130" t="s">
        <v>56</v>
      </c>
      <c r="E11" s="131"/>
      <c r="F11" s="131"/>
      <c r="G11" s="132"/>
      <c r="H11" s="26" t="s">
        <v>68</v>
      </c>
      <c r="I11" s="27"/>
      <c r="J11" s="27"/>
      <c r="K11" s="27"/>
      <c r="L11" s="27"/>
      <c r="M11" s="28"/>
      <c r="N11" s="108">
        <f>T42</f>
        <v>10524</v>
      </c>
      <c r="O11" s="109"/>
      <c r="P11" s="196" t="s">
        <v>18</v>
      </c>
      <c r="Q11" s="183"/>
      <c r="R11" s="184"/>
      <c r="S11" s="169"/>
      <c r="T11" s="170"/>
      <c r="U11" s="171"/>
      <c r="V11" s="198" t="s">
        <v>60</v>
      </c>
      <c r="W11" s="199"/>
      <c r="X11" s="199"/>
      <c r="Y11" s="199"/>
      <c r="Z11" s="199"/>
      <c r="AA11" s="199"/>
      <c r="AB11" s="199"/>
      <c r="AC11" s="200"/>
    </row>
    <row r="12" spans="1:29" ht="20.25" customHeight="1">
      <c r="A12" s="205"/>
      <c r="B12" s="53"/>
      <c r="C12" s="71"/>
      <c r="D12" s="133"/>
      <c r="E12" s="134"/>
      <c r="F12" s="134"/>
      <c r="G12" s="135"/>
      <c r="H12" s="26" t="s">
        <v>67</v>
      </c>
      <c r="I12" s="27"/>
      <c r="J12" s="27"/>
      <c r="K12" s="27"/>
      <c r="L12" s="27"/>
      <c r="M12" s="28"/>
      <c r="N12" s="110"/>
      <c r="O12" s="111"/>
      <c r="P12" s="197"/>
      <c r="Q12" s="185"/>
      <c r="R12" s="186"/>
      <c r="S12" s="172"/>
      <c r="T12" s="173"/>
      <c r="U12" s="174"/>
      <c r="V12" s="201"/>
      <c r="W12" s="202"/>
      <c r="X12" s="202"/>
      <c r="Y12" s="202"/>
      <c r="Z12" s="202"/>
      <c r="AA12" s="202"/>
      <c r="AB12" s="202"/>
      <c r="AC12" s="203"/>
    </row>
    <row r="13" spans="1:29" ht="20.25" customHeight="1">
      <c r="A13" s="56"/>
      <c r="B13" s="65"/>
      <c r="C13" s="72"/>
      <c r="D13" s="105" t="s">
        <v>50</v>
      </c>
      <c r="E13" s="106"/>
      <c r="F13" s="106"/>
      <c r="G13" s="106"/>
      <c r="H13" s="106"/>
      <c r="I13" s="106"/>
      <c r="J13" s="106"/>
      <c r="K13" s="106"/>
      <c r="L13" s="106"/>
      <c r="M13" s="107"/>
      <c r="N13" s="112">
        <v>1</v>
      </c>
      <c r="O13" s="113"/>
      <c r="P13" s="34" t="s">
        <v>17</v>
      </c>
      <c r="Q13" s="169"/>
      <c r="R13" s="170"/>
      <c r="S13" s="170"/>
      <c r="T13" s="170"/>
      <c r="U13" s="171"/>
      <c r="V13" s="12"/>
      <c r="W13" s="13"/>
      <c r="X13" s="13"/>
      <c r="Y13" s="13"/>
      <c r="Z13" s="13"/>
      <c r="AA13" s="13"/>
      <c r="AB13" s="13"/>
      <c r="AC13" s="14"/>
    </row>
    <row r="14" spans="1:29" ht="20.25" customHeight="1">
      <c r="A14" s="57"/>
      <c r="B14" s="53"/>
      <c r="C14" s="71"/>
      <c r="D14" s="154" t="s">
        <v>57</v>
      </c>
      <c r="E14" s="155"/>
      <c r="F14" s="155"/>
      <c r="G14" s="156"/>
      <c r="H14" s="26" t="s">
        <v>66</v>
      </c>
      <c r="I14" s="27"/>
      <c r="J14" s="27"/>
      <c r="K14" s="27"/>
      <c r="L14" s="27"/>
      <c r="M14" s="28"/>
      <c r="N14" s="108">
        <f>T39</f>
        <v>10240</v>
      </c>
      <c r="O14" s="109"/>
      <c r="P14" s="196" t="s">
        <v>18</v>
      </c>
      <c r="Q14" s="183"/>
      <c r="R14" s="184"/>
      <c r="S14" s="169"/>
      <c r="T14" s="170"/>
      <c r="U14" s="171"/>
      <c r="V14" s="198" t="s">
        <v>61</v>
      </c>
      <c r="W14" s="199"/>
      <c r="X14" s="199"/>
      <c r="Y14" s="199"/>
      <c r="Z14" s="199"/>
      <c r="AA14" s="199"/>
      <c r="AB14" s="199"/>
      <c r="AC14" s="200"/>
    </row>
    <row r="15" spans="1:29" ht="20.25" customHeight="1">
      <c r="A15" s="57"/>
      <c r="B15" s="53"/>
      <c r="C15" s="71"/>
      <c r="D15" s="157"/>
      <c r="E15" s="158"/>
      <c r="F15" s="158"/>
      <c r="G15" s="159"/>
      <c r="H15" s="26" t="s">
        <v>67</v>
      </c>
      <c r="I15" s="27"/>
      <c r="J15" s="27"/>
      <c r="K15" s="27"/>
      <c r="L15" s="27"/>
      <c r="M15" s="28"/>
      <c r="N15" s="110"/>
      <c r="O15" s="111"/>
      <c r="P15" s="197"/>
      <c r="Q15" s="185"/>
      <c r="R15" s="186"/>
      <c r="S15" s="172"/>
      <c r="T15" s="173"/>
      <c r="U15" s="174"/>
      <c r="V15" s="201"/>
      <c r="W15" s="202"/>
      <c r="X15" s="202"/>
      <c r="Y15" s="202"/>
      <c r="Z15" s="202"/>
      <c r="AA15" s="202"/>
      <c r="AB15" s="202"/>
      <c r="AC15" s="203"/>
    </row>
    <row r="16" spans="1:29" ht="20.25" customHeight="1">
      <c r="A16" s="57"/>
      <c r="B16" s="53"/>
      <c r="C16" s="71"/>
      <c r="D16" s="105" t="s">
        <v>51</v>
      </c>
      <c r="E16" s="106"/>
      <c r="F16" s="106"/>
      <c r="G16" s="106"/>
      <c r="H16" s="106"/>
      <c r="I16" s="106"/>
      <c r="J16" s="106"/>
      <c r="K16" s="106"/>
      <c r="L16" s="106"/>
      <c r="M16" s="107"/>
      <c r="N16" s="112">
        <v>1</v>
      </c>
      <c r="O16" s="113"/>
      <c r="P16" s="34" t="s">
        <v>17</v>
      </c>
      <c r="Q16" s="169"/>
      <c r="R16" s="170"/>
      <c r="S16" s="170"/>
      <c r="T16" s="170"/>
      <c r="U16" s="171"/>
      <c r="V16" s="15"/>
      <c r="W16" s="16"/>
      <c r="X16" s="16"/>
      <c r="Y16" s="16"/>
      <c r="Z16" s="16"/>
      <c r="AA16" s="16"/>
      <c r="AB16" s="16"/>
      <c r="AC16" s="17"/>
    </row>
    <row r="17" spans="1:29" ht="20.25" customHeight="1">
      <c r="A17" s="66"/>
      <c r="B17" s="73"/>
      <c r="C17" s="59"/>
      <c r="D17" s="154" t="s">
        <v>82</v>
      </c>
      <c r="E17" s="155"/>
      <c r="F17" s="155"/>
      <c r="G17" s="156"/>
      <c r="H17" s="26" t="s">
        <v>66</v>
      </c>
      <c r="I17" s="27"/>
      <c r="J17" s="27"/>
      <c r="K17" s="27"/>
      <c r="L17" s="27"/>
      <c r="M17" s="28"/>
      <c r="N17" s="192">
        <f>T45</f>
        <v>2520</v>
      </c>
      <c r="O17" s="193"/>
      <c r="P17" s="196" t="s">
        <v>18</v>
      </c>
      <c r="Q17" s="183"/>
      <c r="R17" s="184"/>
      <c r="S17" s="169"/>
      <c r="T17" s="170"/>
      <c r="U17" s="171"/>
      <c r="V17" s="198" t="s">
        <v>62</v>
      </c>
      <c r="W17" s="199"/>
      <c r="X17" s="199"/>
      <c r="Y17" s="199"/>
      <c r="Z17" s="199"/>
      <c r="AA17" s="199"/>
      <c r="AB17" s="199"/>
      <c r="AC17" s="200"/>
    </row>
    <row r="18" spans="1:29" ht="20.25" customHeight="1">
      <c r="A18" s="55"/>
      <c r="B18" s="67"/>
      <c r="C18" s="70"/>
      <c r="D18" s="157"/>
      <c r="E18" s="158"/>
      <c r="F18" s="158"/>
      <c r="G18" s="159"/>
      <c r="H18" s="26" t="s">
        <v>67</v>
      </c>
      <c r="I18" s="27"/>
      <c r="J18" s="27"/>
      <c r="K18" s="27"/>
      <c r="L18" s="27"/>
      <c r="M18" s="28"/>
      <c r="N18" s="194"/>
      <c r="O18" s="195"/>
      <c r="P18" s="197"/>
      <c r="Q18" s="185"/>
      <c r="R18" s="186"/>
      <c r="S18" s="172"/>
      <c r="T18" s="173"/>
      <c r="U18" s="174"/>
      <c r="V18" s="201"/>
      <c r="W18" s="202"/>
      <c r="X18" s="202"/>
      <c r="Y18" s="202"/>
      <c r="Z18" s="202"/>
      <c r="AA18" s="202"/>
      <c r="AB18" s="202"/>
      <c r="AC18" s="203"/>
    </row>
    <row r="19" spans="1:29" ht="20.25" customHeight="1">
      <c r="A19" s="55"/>
      <c r="B19" s="67"/>
      <c r="C19" s="70"/>
      <c r="D19" s="105" t="s">
        <v>52</v>
      </c>
      <c r="E19" s="106"/>
      <c r="F19" s="106"/>
      <c r="G19" s="106"/>
      <c r="H19" s="106"/>
      <c r="I19" s="106"/>
      <c r="J19" s="106"/>
      <c r="K19" s="106"/>
      <c r="L19" s="106"/>
      <c r="M19" s="107"/>
      <c r="N19" s="181">
        <v>1</v>
      </c>
      <c r="O19" s="182"/>
      <c r="P19" s="34" t="s">
        <v>17</v>
      </c>
      <c r="Q19" s="169"/>
      <c r="R19" s="170"/>
      <c r="S19" s="170"/>
      <c r="T19" s="170"/>
      <c r="U19" s="171"/>
      <c r="V19" s="12"/>
      <c r="W19" s="13"/>
      <c r="X19" s="13"/>
      <c r="Y19" s="13"/>
      <c r="Z19" s="13"/>
      <c r="AA19" s="13"/>
      <c r="AB19" s="13"/>
      <c r="AC19" s="14"/>
    </row>
    <row r="20" spans="1:29" ht="35.25" customHeight="1">
      <c r="A20" s="64"/>
      <c r="B20" s="68"/>
      <c r="C20" s="69"/>
      <c r="D20" s="160" t="s">
        <v>97</v>
      </c>
      <c r="E20" s="161"/>
      <c r="F20" s="161"/>
      <c r="G20" s="162"/>
      <c r="H20" s="163" t="s">
        <v>98</v>
      </c>
      <c r="I20" s="164"/>
      <c r="J20" s="164"/>
      <c r="K20" s="164"/>
      <c r="L20" s="164"/>
      <c r="M20" s="165"/>
      <c r="N20" s="181">
        <f>T53</f>
        <v>71</v>
      </c>
      <c r="O20" s="182"/>
      <c r="P20" s="33" t="s">
        <v>45</v>
      </c>
      <c r="Q20" s="209"/>
      <c r="R20" s="210"/>
      <c r="S20" s="166"/>
      <c r="T20" s="167"/>
      <c r="U20" s="168"/>
      <c r="V20" s="218" t="s">
        <v>63</v>
      </c>
      <c r="W20" s="219"/>
      <c r="X20" s="219"/>
      <c r="Y20" s="219"/>
      <c r="Z20" s="219"/>
      <c r="AA20" s="219"/>
      <c r="AB20" s="219"/>
      <c r="AC20" s="220"/>
    </row>
    <row r="21" spans="1:29" ht="20.25" customHeight="1">
      <c r="A21" s="41"/>
      <c r="B21" s="50"/>
      <c r="C21" s="51"/>
      <c r="D21" s="52" t="s">
        <v>58</v>
      </c>
      <c r="E21" s="63"/>
      <c r="F21" s="63"/>
      <c r="G21" s="54"/>
      <c r="H21" s="26"/>
      <c r="I21" s="27"/>
      <c r="J21" s="27"/>
      <c r="K21" s="27"/>
      <c r="L21" s="27"/>
      <c r="M21" s="28"/>
      <c r="N21" s="181">
        <f>N20</f>
        <v>71</v>
      </c>
      <c r="O21" s="182"/>
      <c r="P21" s="33" t="s">
        <v>20</v>
      </c>
      <c r="Q21" s="209"/>
      <c r="R21" s="210"/>
      <c r="S21" s="166"/>
      <c r="T21" s="167"/>
      <c r="U21" s="168"/>
      <c r="V21" s="221" t="s">
        <v>64</v>
      </c>
      <c r="W21" s="222"/>
      <c r="X21" s="222"/>
      <c r="Y21" s="222"/>
      <c r="Z21" s="222"/>
      <c r="AA21" s="222"/>
      <c r="AB21" s="222"/>
      <c r="AC21" s="223"/>
    </row>
    <row r="22" spans="1:29" ht="23.25" customHeight="1">
      <c r="A22" s="102" t="s">
        <v>12</v>
      </c>
      <c r="B22" s="103"/>
      <c r="C22" s="104"/>
      <c r="D22" s="26"/>
      <c r="E22" s="27"/>
      <c r="F22" s="27"/>
      <c r="G22" s="28"/>
      <c r="H22" s="26"/>
      <c r="I22" s="27"/>
      <c r="J22" s="27"/>
      <c r="K22" s="27"/>
      <c r="L22" s="27"/>
      <c r="M22" s="28"/>
      <c r="N22" s="216"/>
      <c r="O22" s="217"/>
      <c r="P22" s="6"/>
      <c r="Q22" s="209"/>
      <c r="R22" s="210"/>
      <c r="S22" s="166"/>
      <c r="T22" s="167"/>
      <c r="U22" s="168"/>
      <c r="V22" s="26" t="s">
        <v>65</v>
      </c>
      <c r="W22" s="27"/>
      <c r="X22" s="27"/>
      <c r="Y22" s="27"/>
      <c r="Z22" s="27"/>
      <c r="AA22" s="27"/>
      <c r="AB22" s="27"/>
      <c r="AC22" s="28"/>
    </row>
    <row r="23" spans="1:29" ht="23.25" customHeight="1">
      <c r="A23" s="102" t="s">
        <v>6</v>
      </c>
      <c r="B23" s="103"/>
      <c r="C23" s="104"/>
      <c r="D23" s="26"/>
      <c r="E23" s="27"/>
      <c r="F23" s="27"/>
      <c r="G23" s="28"/>
      <c r="H23" s="26"/>
      <c r="I23" s="27"/>
      <c r="J23" s="27"/>
      <c r="K23" s="27"/>
      <c r="L23" s="27"/>
      <c r="M23" s="28"/>
      <c r="N23" s="181">
        <v>1</v>
      </c>
      <c r="O23" s="182"/>
      <c r="P23" s="6" t="s">
        <v>17</v>
      </c>
      <c r="Q23" s="209"/>
      <c r="R23" s="210"/>
      <c r="S23" s="166"/>
      <c r="T23" s="167"/>
      <c r="U23" s="168"/>
      <c r="V23" s="38"/>
      <c r="W23" s="45"/>
      <c r="X23" s="45"/>
      <c r="Y23" s="45"/>
      <c r="Z23" s="45"/>
      <c r="AA23" s="45"/>
      <c r="AB23" s="45"/>
      <c r="AC23" s="46"/>
    </row>
    <row r="24" spans="1:29" ht="23.25" customHeight="1">
      <c r="A24" s="102" t="s">
        <v>13</v>
      </c>
      <c r="B24" s="103"/>
      <c r="C24" s="104"/>
      <c r="D24" s="26"/>
      <c r="E24" s="27"/>
      <c r="F24" s="27"/>
      <c r="G24" s="28"/>
      <c r="H24" s="26"/>
      <c r="I24" s="27"/>
      <c r="J24" s="27"/>
      <c r="K24" s="27"/>
      <c r="L24" s="27"/>
      <c r="M24" s="28"/>
      <c r="N24" s="216"/>
      <c r="O24" s="217"/>
      <c r="P24" s="6"/>
      <c r="Q24" s="209"/>
      <c r="R24" s="210"/>
      <c r="S24" s="166"/>
      <c r="T24" s="167"/>
      <c r="U24" s="168"/>
      <c r="V24" s="38"/>
      <c r="W24" s="45"/>
      <c r="X24" s="45"/>
      <c r="Y24" s="45"/>
      <c r="Z24" s="45"/>
      <c r="AA24" s="45"/>
      <c r="AB24" s="45"/>
      <c r="AC24" s="46"/>
    </row>
    <row r="25" spans="1:29" ht="23.25" customHeight="1">
      <c r="A25" s="102" t="s">
        <v>7</v>
      </c>
      <c r="B25" s="103"/>
      <c r="C25" s="104"/>
      <c r="D25" s="26"/>
      <c r="E25" s="27"/>
      <c r="F25" s="27"/>
      <c r="G25" s="28"/>
      <c r="H25" s="26"/>
      <c r="I25" s="27"/>
      <c r="J25" s="27"/>
      <c r="K25" s="27"/>
      <c r="L25" s="27"/>
      <c r="M25" s="28"/>
      <c r="N25" s="181">
        <v>1</v>
      </c>
      <c r="O25" s="182"/>
      <c r="P25" s="6" t="s">
        <v>17</v>
      </c>
      <c r="Q25" s="209"/>
      <c r="R25" s="210"/>
      <c r="S25" s="166"/>
      <c r="T25" s="167"/>
      <c r="U25" s="168"/>
      <c r="V25" s="38"/>
      <c r="W25" s="45"/>
      <c r="X25" s="45"/>
      <c r="Y25" s="45"/>
      <c r="Z25" s="45"/>
      <c r="AA25" s="45"/>
      <c r="AB25" s="45"/>
      <c r="AC25" s="46"/>
    </row>
    <row r="26" spans="1:29" ht="23.25" customHeight="1">
      <c r="A26" s="102" t="s">
        <v>14</v>
      </c>
      <c r="B26" s="103"/>
      <c r="C26" s="104"/>
      <c r="D26" s="26"/>
      <c r="E26" s="27"/>
      <c r="F26" s="27"/>
      <c r="G26" s="28"/>
      <c r="H26" s="26"/>
      <c r="I26" s="27"/>
      <c r="J26" s="27"/>
      <c r="K26" s="27"/>
      <c r="L26" s="27"/>
      <c r="M26" s="28"/>
      <c r="N26" s="216"/>
      <c r="O26" s="217"/>
      <c r="P26" s="6"/>
      <c r="Q26" s="209"/>
      <c r="R26" s="210"/>
      <c r="S26" s="166"/>
      <c r="T26" s="167"/>
      <c r="U26" s="168"/>
      <c r="V26" s="38"/>
      <c r="W26" s="45"/>
      <c r="X26" s="45"/>
      <c r="Y26" s="45"/>
      <c r="Z26" s="45"/>
      <c r="AA26" s="39"/>
      <c r="AB26" s="39"/>
      <c r="AC26" s="40"/>
    </row>
    <row r="27" spans="1:31" ht="23.25" customHeight="1">
      <c r="A27" s="102" t="s">
        <v>8</v>
      </c>
      <c r="B27" s="103"/>
      <c r="C27" s="104"/>
      <c r="D27" s="26"/>
      <c r="E27" s="27"/>
      <c r="F27" s="27"/>
      <c r="G27" s="28"/>
      <c r="H27" s="26"/>
      <c r="I27" s="27"/>
      <c r="J27" s="27"/>
      <c r="K27" s="27"/>
      <c r="L27" s="27"/>
      <c r="M27" s="28"/>
      <c r="N27" s="181">
        <v>1</v>
      </c>
      <c r="O27" s="182"/>
      <c r="P27" s="6" t="s">
        <v>17</v>
      </c>
      <c r="Q27" s="209"/>
      <c r="R27" s="210"/>
      <c r="S27" s="166"/>
      <c r="T27" s="167"/>
      <c r="U27" s="168"/>
      <c r="V27" s="38"/>
      <c r="W27" s="45"/>
      <c r="X27" s="45"/>
      <c r="Y27" s="45"/>
      <c r="Z27" s="45"/>
      <c r="AA27" s="39"/>
      <c r="AB27" s="39"/>
      <c r="AC27" s="40"/>
      <c r="AE27" s="5"/>
    </row>
    <row r="28" spans="1:29" ht="23.25" customHeight="1">
      <c r="A28" s="102" t="s">
        <v>9</v>
      </c>
      <c r="B28" s="103"/>
      <c r="C28" s="104"/>
      <c r="D28" s="26"/>
      <c r="E28" s="27"/>
      <c r="F28" s="27"/>
      <c r="G28" s="28"/>
      <c r="H28" s="26"/>
      <c r="I28" s="27"/>
      <c r="J28" s="27"/>
      <c r="K28" s="27"/>
      <c r="L28" s="27"/>
      <c r="M28" s="28"/>
      <c r="N28" s="216"/>
      <c r="O28" s="217"/>
      <c r="P28" s="6"/>
      <c r="Q28" s="209"/>
      <c r="R28" s="210"/>
      <c r="S28" s="166"/>
      <c r="T28" s="167"/>
      <c r="U28" s="168"/>
      <c r="V28" s="38"/>
      <c r="W28" s="45"/>
      <c r="X28" s="45"/>
      <c r="Y28" s="45"/>
      <c r="Z28" s="45"/>
      <c r="AA28" s="39"/>
      <c r="AB28" s="39"/>
      <c r="AC28" s="40"/>
    </row>
    <row r="29" spans="1:29" ht="23.25" customHeight="1">
      <c r="A29" s="102" t="s">
        <v>10</v>
      </c>
      <c r="B29" s="103"/>
      <c r="C29" s="104"/>
      <c r="D29" s="26"/>
      <c r="E29" s="27"/>
      <c r="F29" s="27"/>
      <c r="G29" s="28"/>
      <c r="H29" s="26"/>
      <c r="I29" s="27"/>
      <c r="J29" s="27"/>
      <c r="K29" s="27"/>
      <c r="L29" s="27"/>
      <c r="M29" s="28"/>
      <c r="N29" s="181">
        <v>1</v>
      </c>
      <c r="O29" s="182"/>
      <c r="P29" s="6" t="s">
        <v>17</v>
      </c>
      <c r="Q29" s="209"/>
      <c r="R29" s="210"/>
      <c r="S29" s="166"/>
      <c r="T29" s="167"/>
      <c r="U29" s="168"/>
      <c r="V29" s="42"/>
      <c r="W29" s="44"/>
      <c r="X29" s="44"/>
      <c r="Y29" s="44"/>
      <c r="Z29" s="44"/>
      <c r="AA29" s="44"/>
      <c r="AB29" s="44"/>
      <c r="AC29" s="43"/>
    </row>
    <row r="30" spans="1:29" ht="23.25" customHeight="1">
      <c r="A30" s="102" t="s">
        <v>11</v>
      </c>
      <c r="B30" s="103"/>
      <c r="C30" s="104"/>
      <c r="D30" s="26"/>
      <c r="E30" s="27"/>
      <c r="F30" s="27"/>
      <c r="G30" s="28"/>
      <c r="H30" s="26"/>
      <c r="I30" s="27"/>
      <c r="J30" s="27"/>
      <c r="K30" s="27"/>
      <c r="L30" s="27"/>
      <c r="M30" s="28"/>
      <c r="N30" s="216"/>
      <c r="O30" s="217"/>
      <c r="P30" s="6"/>
      <c r="Q30" s="209"/>
      <c r="R30" s="210"/>
      <c r="S30" s="166"/>
      <c r="T30" s="167"/>
      <c r="U30" s="168"/>
      <c r="V30" s="42"/>
      <c r="W30" s="44"/>
      <c r="X30" s="44"/>
      <c r="Y30" s="44"/>
      <c r="Z30" s="44"/>
      <c r="AA30" s="44"/>
      <c r="AB30" s="44"/>
      <c r="AC30" s="43"/>
    </row>
    <row r="31" spans="1:29" ht="36.75" customHeight="1">
      <c r="A31" s="126" t="s">
        <v>35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1:20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9" ht="23.25" customHeight="1">
      <c r="A33" s="105" t="s">
        <v>25</v>
      </c>
      <c r="B33" s="106"/>
      <c r="C33" s="107"/>
      <c r="D33" s="105" t="s">
        <v>26</v>
      </c>
      <c r="E33" s="106"/>
      <c r="F33" s="107"/>
      <c r="G33" s="105" t="s">
        <v>27</v>
      </c>
      <c r="H33" s="106"/>
      <c r="I33" s="106"/>
      <c r="J33" s="106"/>
      <c r="K33" s="106"/>
      <c r="L33" s="106"/>
      <c r="M33" s="106"/>
      <c r="N33" s="106"/>
      <c r="O33" s="51"/>
      <c r="P33" s="49" t="s">
        <v>74</v>
      </c>
      <c r="Q33" s="105" t="s">
        <v>77</v>
      </c>
      <c r="R33" s="107"/>
      <c r="S33" s="41" t="s">
        <v>78</v>
      </c>
      <c r="T33" s="105" t="s">
        <v>83</v>
      </c>
      <c r="U33" s="107"/>
      <c r="V33" s="105" t="s">
        <v>28</v>
      </c>
      <c r="W33" s="106"/>
      <c r="X33" s="106"/>
      <c r="Y33" s="106"/>
      <c r="Z33" s="106"/>
      <c r="AA33" s="106"/>
      <c r="AB33" s="106"/>
      <c r="AC33" s="107"/>
    </row>
    <row r="34" spans="1:29" ht="25.5" customHeight="1">
      <c r="A34" s="224" t="s">
        <v>34</v>
      </c>
      <c r="B34" s="225"/>
      <c r="C34" s="226"/>
      <c r="D34" s="114" t="s">
        <v>53</v>
      </c>
      <c r="E34" s="115"/>
      <c r="F34" s="116"/>
      <c r="G34" s="235" t="s">
        <v>36</v>
      </c>
      <c r="H34" s="236"/>
      <c r="I34" s="74" t="s">
        <v>21</v>
      </c>
      <c r="J34" s="75"/>
      <c r="K34" s="76"/>
      <c r="L34" s="80"/>
      <c r="M34" s="80"/>
      <c r="N34" s="80"/>
      <c r="O34" s="37"/>
      <c r="P34" s="47" t="s">
        <v>18</v>
      </c>
      <c r="Q34" s="144">
        <f>7060*0.7</f>
        <v>4942</v>
      </c>
      <c r="R34" s="145"/>
      <c r="S34" s="98" t="s">
        <v>69</v>
      </c>
      <c r="T34" s="144">
        <f>(Q34*2)</f>
        <v>9884</v>
      </c>
      <c r="U34" s="145"/>
      <c r="V34" s="189" t="s">
        <v>84</v>
      </c>
      <c r="W34" s="190"/>
      <c r="X34" s="190"/>
      <c r="Y34" s="190"/>
      <c r="Z34" s="190"/>
      <c r="AA34" s="190"/>
      <c r="AB34" s="190"/>
      <c r="AC34" s="191"/>
    </row>
    <row r="35" spans="1:29" ht="25.5" customHeight="1">
      <c r="A35" s="227"/>
      <c r="B35" s="228"/>
      <c r="C35" s="229"/>
      <c r="D35" s="232"/>
      <c r="E35" s="233"/>
      <c r="F35" s="234"/>
      <c r="G35" s="237"/>
      <c r="H35" s="238"/>
      <c r="I35" s="77" t="s">
        <v>22</v>
      </c>
      <c r="J35" s="78"/>
      <c r="K35" s="79"/>
      <c r="L35" s="81"/>
      <c r="M35" s="81"/>
      <c r="N35" s="81"/>
      <c r="O35" s="36"/>
      <c r="P35" s="19" t="s">
        <v>18</v>
      </c>
      <c r="Q35" s="243">
        <f>10880*0.8</f>
        <v>8704</v>
      </c>
      <c r="R35" s="244"/>
      <c r="S35" s="100" t="s">
        <v>69</v>
      </c>
      <c r="T35" s="146">
        <f>(Q35*2)</f>
        <v>17408</v>
      </c>
      <c r="U35" s="147"/>
      <c r="V35" s="189" t="s">
        <v>48</v>
      </c>
      <c r="W35" s="190"/>
      <c r="X35" s="190"/>
      <c r="Y35" s="190"/>
      <c r="Z35" s="190"/>
      <c r="AA35" s="190"/>
      <c r="AB35" s="190"/>
      <c r="AC35" s="191"/>
    </row>
    <row r="36" spans="1:29" ht="25.5" customHeight="1">
      <c r="A36" s="227"/>
      <c r="B36" s="228"/>
      <c r="C36" s="229"/>
      <c r="D36" s="232"/>
      <c r="E36" s="233"/>
      <c r="F36" s="234"/>
      <c r="G36" s="175" t="s">
        <v>41</v>
      </c>
      <c r="H36" s="176"/>
      <c r="I36" s="176"/>
      <c r="J36" s="176"/>
      <c r="K36" s="176"/>
      <c r="L36" s="176"/>
      <c r="M36" s="176"/>
      <c r="N36" s="176"/>
      <c r="O36" s="99"/>
      <c r="P36" s="48"/>
      <c r="Q36" s="144">
        <f>SUM(Q34:Q35)</f>
        <v>13646</v>
      </c>
      <c r="R36" s="145"/>
      <c r="S36" s="98"/>
      <c r="T36" s="148">
        <f>SUM(T34:T35)</f>
        <v>27292</v>
      </c>
      <c r="U36" s="149"/>
      <c r="V36" s="189"/>
      <c r="W36" s="190"/>
      <c r="X36" s="190"/>
      <c r="Y36" s="190"/>
      <c r="Z36" s="190"/>
      <c r="AA36" s="190"/>
      <c r="AB36" s="190"/>
      <c r="AC36" s="191"/>
    </row>
    <row r="37" spans="1:29" ht="25.5" customHeight="1">
      <c r="A37" s="227"/>
      <c r="B37" s="228"/>
      <c r="C37" s="229"/>
      <c r="D37" s="232"/>
      <c r="E37" s="233"/>
      <c r="F37" s="234"/>
      <c r="G37" s="177" t="s">
        <v>38</v>
      </c>
      <c r="H37" s="178"/>
      <c r="I37" s="74" t="s">
        <v>21</v>
      </c>
      <c r="J37" s="75"/>
      <c r="K37" s="76"/>
      <c r="L37" s="80"/>
      <c r="M37" s="80"/>
      <c r="N37" s="80"/>
      <c r="O37" s="37"/>
      <c r="P37" s="47" t="s">
        <v>18</v>
      </c>
      <c r="Q37" s="144">
        <v>740</v>
      </c>
      <c r="R37" s="145"/>
      <c r="S37" s="98" t="s">
        <v>70</v>
      </c>
      <c r="T37" s="144">
        <f>(Q37*4)</f>
        <v>2960</v>
      </c>
      <c r="U37" s="145"/>
      <c r="V37" s="206" t="s">
        <v>85</v>
      </c>
      <c r="W37" s="207"/>
      <c r="X37" s="207"/>
      <c r="Y37" s="207"/>
      <c r="Z37" s="207"/>
      <c r="AA37" s="207"/>
      <c r="AB37" s="207"/>
      <c r="AC37" s="208"/>
    </row>
    <row r="38" spans="1:29" ht="25.5" customHeight="1">
      <c r="A38" s="227"/>
      <c r="B38" s="228"/>
      <c r="C38" s="229"/>
      <c r="D38" s="232"/>
      <c r="E38" s="233"/>
      <c r="F38" s="234"/>
      <c r="G38" s="179"/>
      <c r="H38" s="180"/>
      <c r="I38" s="77" t="s">
        <v>22</v>
      </c>
      <c r="J38" s="78"/>
      <c r="K38" s="79"/>
      <c r="L38" s="81"/>
      <c r="M38" s="81"/>
      <c r="N38" s="81"/>
      <c r="O38" s="36"/>
      <c r="P38" s="19" t="s">
        <v>18</v>
      </c>
      <c r="Q38" s="243">
        <v>1820</v>
      </c>
      <c r="R38" s="244"/>
      <c r="S38" s="100" t="s">
        <v>70</v>
      </c>
      <c r="T38" s="150">
        <f>(Q38*4)</f>
        <v>7280</v>
      </c>
      <c r="U38" s="151"/>
      <c r="V38" s="206" t="s">
        <v>85</v>
      </c>
      <c r="W38" s="207"/>
      <c r="X38" s="207"/>
      <c r="Y38" s="207"/>
      <c r="Z38" s="207"/>
      <c r="AA38" s="207"/>
      <c r="AB38" s="207"/>
      <c r="AC38" s="208"/>
    </row>
    <row r="39" spans="1:29" ht="25.5" customHeight="1">
      <c r="A39" s="230"/>
      <c r="B39" s="214"/>
      <c r="C39" s="231"/>
      <c r="D39" s="117"/>
      <c r="E39" s="118"/>
      <c r="F39" s="119"/>
      <c r="G39" s="175" t="s">
        <v>41</v>
      </c>
      <c r="H39" s="176"/>
      <c r="I39" s="176"/>
      <c r="J39" s="176"/>
      <c r="K39" s="176"/>
      <c r="L39" s="176"/>
      <c r="M39" s="176"/>
      <c r="N39" s="176"/>
      <c r="O39" s="30"/>
      <c r="P39" s="49"/>
      <c r="Q39" s="144">
        <f>SUM(Q37:Q38)</f>
        <v>2560</v>
      </c>
      <c r="R39" s="145"/>
      <c r="S39" s="98"/>
      <c r="T39" s="148">
        <f>SUM(T37:T38)</f>
        <v>10240</v>
      </c>
      <c r="U39" s="149"/>
      <c r="V39" s="141"/>
      <c r="W39" s="142"/>
      <c r="X39" s="142"/>
      <c r="Y39" s="142"/>
      <c r="Z39" s="142"/>
      <c r="AA39" s="142"/>
      <c r="AB39" s="142"/>
      <c r="AC39" s="143"/>
    </row>
    <row r="40" spans="1:29" ht="25.5" customHeight="1">
      <c r="A40" s="224" t="s">
        <v>46</v>
      </c>
      <c r="B40" s="225"/>
      <c r="C40" s="226"/>
      <c r="D40" s="114" t="s">
        <v>53</v>
      </c>
      <c r="E40" s="115"/>
      <c r="F40" s="116"/>
      <c r="G40" s="239" t="s">
        <v>37</v>
      </c>
      <c r="H40" s="240"/>
      <c r="I40" s="74" t="s">
        <v>23</v>
      </c>
      <c r="J40" s="86"/>
      <c r="K40" s="86"/>
      <c r="L40" s="82"/>
      <c r="M40" s="82"/>
      <c r="N40" s="82"/>
      <c r="O40" s="35"/>
      <c r="P40" s="20" t="s">
        <v>18</v>
      </c>
      <c r="Q40" s="144">
        <v>1860</v>
      </c>
      <c r="R40" s="145"/>
      <c r="S40" s="98" t="s">
        <v>71</v>
      </c>
      <c r="T40" s="144">
        <f>Q40</f>
        <v>1860</v>
      </c>
      <c r="U40" s="145"/>
      <c r="V40" s="211" t="s">
        <v>87</v>
      </c>
      <c r="W40" s="212"/>
      <c r="X40" s="212"/>
      <c r="Y40" s="212"/>
      <c r="Z40" s="212"/>
      <c r="AA40" s="212"/>
      <c r="AB40" s="212"/>
      <c r="AC40" s="213"/>
    </row>
    <row r="41" spans="1:29" ht="25.5" customHeight="1">
      <c r="A41" s="227"/>
      <c r="B41" s="228"/>
      <c r="C41" s="229"/>
      <c r="D41" s="232"/>
      <c r="E41" s="233"/>
      <c r="F41" s="234"/>
      <c r="G41" s="241"/>
      <c r="H41" s="242"/>
      <c r="I41" s="88" t="s">
        <v>24</v>
      </c>
      <c r="J41" s="87"/>
      <c r="K41" s="87"/>
      <c r="L41" s="83"/>
      <c r="M41" s="83"/>
      <c r="N41" s="83"/>
      <c r="O41" s="58"/>
      <c r="P41" s="48" t="s">
        <v>18</v>
      </c>
      <c r="Q41" s="243">
        <v>8664</v>
      </c>
      <c r="R41" s="244"/>
      <c r="S41" s="100" t="s">
        <v>71</v>
      </c>
      <c r="T41" s="150">
        <f>Q41</f>
        <v>8664</v>
      </c>
      <c r="U41" s="151"/>
      <c r="V41" s="211"/>
      <c r="W41" s="212"/>
      <c r="X41" s="212"/>
      <c r="Y41" s="212"/>
      <c r="Z41" s="212"/>
      <c r="AA41" s="212"/>
      <c r="AB41" s="212"/>
      <c r="AC41" s="213"/>
    </row>
    <row r="42" spans="1:29" ht="25.5" customHeight="1">
      <c r="A42" s="227"/>
      <c r="B42" s="228"/>
      <c r="C42" s="229"/>
      <c r="D42" s="232"/>
      <c r="E42" s="233"/>
      <c r="F42" s="234"/>
      <c r="G42" s="175" t="s">
        <v>41</v>
      </c>
      <c r="H42" s="176"/>
      <c r="I42" s="176"/>
      <c r="J42" s="176"/>
      <c r="K42" s="176"/>
      <c r="L42" s="176"/>
      <c r="M42" s="176"/>
      <c r="N42" s="176"/>
      <c r="O42" s="30"/>
      <c r="P42" s="49"/>
      <c r="Q42" s="144">
        <f>SUM(Q40:Q41)</f>
        <v>10524</v>
      </c>
      <c r="R42" s="145"/>
      <c r="S42" s="98"/>
      <c r="T42" s="148">
        <f>SUM(T40:T41)</f>
        <v>10524</v>
      </c>
      <c r="U42" s="149"/>
      <c r="V42" s="141"/>
      <c r="W42" s="142"/>
      <c r="X42" s="142"/>
      <c r="Y42" s="142"/>
      <c r="Z42" s="142"/>
      <c r="AA42" s="142"/>
      <c r="AB42" s="142"/>
      <c r="AC42" s="143"/>
    </row>
    <row r="43" spans="1:29" ht="25.5" customHeight="1">
      <c r="A43" s="227"/>
      <c r="B43" s="228"/>
      <c r="C43" s="229"/>
      <c r="D43" s="232"/>
      <c r="E43" s="233"/>
      <c r="F43" s="234"/>
      <c r="G43" s="177" t="s">
        <v>39</v>
      </c>
      <c r="H43" s="178"/>
      <c r="I43" s="89" t="s">
        <v>23</v>
      </c>
      <c r="J43" s="90"/>
      <c r="K43" s="90"/>
      <c r="L43" s="82"/>
      <c r="M43" s="82"/>
      <c r="N43" s="82"/>
      <c r="O43" s="35"/>
      <c r="P43" s="20" t="s">
        <v>18</v>
      </c>
      <c r="Q43" s="144">
        <v>180</v>
      </c>
      <c r="R43" s="145"/>
      <c r="S43" s="98" t="s">
        <v>72</v>
      </c>
      <c r="T43" s="144">
        <f>(Q43*3)</f>
        <v>540</v>
      </c>
      <c r="U43" s="145"/>
      <c r="V43" s="206" t="s">
        <v>86</v>
      </c>
      <c r="W43" s="207"/>
      <c r="X43" s="207"/>
      <c r="Y43" s="207"/>
      <c r="Z43" s="207"/>
      <c r="AA43" s="207"/>
      <c r="AB43" s="207"/>
      <c r="AC43" s="208"/>
    </row>
    <row r="44" spans="1:29" ht="25.5" customHeight="1">
      <c r="A44" s="227"/>
      <c r="B44" s="228"/>
      <c r="C44" s="229"/>
      <c r="D44" s="232"/>
      <c r="E44" s="233"/>
      <c r="F44" s="234"/>
      <c r="G44" s="179"/>
      <c r="H44" s="180"/>
      <c r="I44" s="91" t="s">
        <v>24</v>
      </c>
      <c r="J44" s="92"/>
      <c r="K44" s="92"/>
      <c r="L44" s="83"/>
      <c r="M44" s="83"/>
      <c r="N44" s="83"/>
      <c r="O44" s="58"/>
      <c r="P44" s="48" t="s">
        <v>18</v>
      </c>
      <c r="Q44" s="243">
        <v>660</v>
      </c>
      <c r="R44" s="244"/>
      <c r="S44" s="100" t="s">
        <v>72</v>
      </c>
      <c r="T44" s="150">
        <f>(Q44*3)</f>
        <v>1980</v>
      </c>
      <c r="U44" s="151"/>
      <c r="V44" s="206" t="s">
        <v>86</v>
      </c>
      <c r="W44" s="207"/>
      <c r="X44" s="207"/>
      <c r="Y44" s="207"/>
      <c r="Z44" s="207"/>
      <c r="AA44" s="207"/>
      <c r="AB44" s="207"/>
      <c r="AC44" s="208"/>
    </row>
    <row r="45" spans="1:29" ht="25.5" customHeight="1">
      <c r="A45" s="230"/>
      <c r="B45" s="214"/>
      <c r="C45" s="231"/>
      <c r="D45" s="117"/>
      <c r="E45" s="118"/>
      <c r="F45" s="119"/>
      <c r="G45" s="175" t="s">
        <v>41</v>
      </c>
      <c r="H45" s="176"/>
      <c r="I45" s="176"/>
      <c r="J45" s="176"/>
      <c r="K45" s="176"/>
      <c r="L45" s="176"/>
      <c r="M45" s="176"/>
      <c r="N45" s="176"/>
      <c r="O45" s="30"/>
      <c r="P45" s="49" t="s">
        <v>18</v>
      </c>
      <c r="Q45" s="144">
        <f>SUM(Q43:Q44)</f>
        <v>840</v>
      </c>
      <c r="R45" s="145"/>
      <c r="S45" s="98"/>
      <c r="T45" s="148">
        <f>SUM(T43:T44)</f>
        <v>2520</v>
      </c>
      <c r="U45" s="149"/>
      <c r="V45" s="141"/>
      <c r="W45" s="142"/>
      <c r="X45" s="142"/>
      <c r="Y45" s="142"/>
      <c r="Z45" s="142"/>
      <c r="AA45" s="142"/>
      <c r="AB45" s="142"/>
      <c r="AC45" s="143"/>
    </row>
    <row r="46" spans="1:29" ht="25.5" customHeight="1">
      <c r="A46" s="152" t="s">
        <v>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31"/>
      <c r="M46" s="31"/>
      <c r="N46" s="31"/>
      <c r="O46" s="32"/>
      <c r="P46" s="49" t="s">
        <v>18</v>
      </c>
      <c r="Q46" s="245"/>
      <c r="R46" s="246"/>
      <c r="S46" s="101"/>
      <c r="T46" s="247">
        <f>SUM(T36,T39,T42,T45)</f>
        <v>50576</v>
      </c>
      <c r="U46" s="248"/>
      <c r="V46" s="141"/>
      <c r="W46" s="142"/>
      <c r="X46" s="142"/>
      <c r="Y46" s="142"/>
      <c r="Z46" s="142"/>
      <c r="AA46" s="142"/>
      <c r="AB46" s="142"/>
      <c r="AC46" s="143"/>
    </row>
    <row r="47" spans="1:29" ht="25.5" customHeight="1">
      <c r="A47" s="114" t="s">
        <v>99</v>
      </c>
      <c r="B47" s="115"/>
      <c r="C47" s="116"/>
      <c r="D47" s="249" t="s">
        <v>47</v>
      </c>
      <c r="E47" s="250"/>
      <c r="F47" s="251"/>
      <c r="G47" s="21" t="s">
        <v>29</v>
      </c>
      <c r="H47" s="93" t="s">
        <v>40</v>
      </c>
      <c r="I47" s="94"/>
      <c r="J47" s="95"/>
      <c r="K47" s="84"/>
      <c r="L47" s="84"/>
      <c r="M47" s="84"/>
      <c r="N47" s="84"/>
      <c r="O47" s="60"/>
      <c r="P47" s="47" t="s">
        <v>18</v>
      </c>
      <c r="Q47" s="245"/>
      <c r="R47" s="246"/>
      <c r="S47" s="101"/>
      <c r="T47" s="148">
        <v>3400</v>
      </c>
      <c r="U47" s="149"/>
      <c r="V47" s="141" t="s">
        <v>88</v>
      </c>
      <c r="W47" s="142"/>
      <c r="X47" s="142"/>
      <c r="Y47" s="142"/>
      <c r="Z47" s="142"/>
      <c r="AA47" s="142"/>
      <c r="AB47" s="142"/>
      <c r="AC47" s="143"/>
    </row>
    <row r="48" spans="1:29" ht="25.5" customHeight="1">
      <c r="A48" s="232"/>
      <c r="B48" s="233"/>
      <c r="C48" s="234"/>
      <c r="D48" s="252"/>
      <c r="E48" s="253"/>
      <c r="F48" s="254"/>
      <c r="G48" s="21" t="s">
        <v>31</v>
      </c>
      <c r="H48" s="93" t="s">
        <v>42</v>
      </c>
      <c r="I48" s="94"/>
      <c r="J48" s="95"/>
      <c r="K48" s="84"/>
      <c r="L48" s="84"/>
      <c r="M48" s="84"/>
      <c r="N48" s="84"/>
      <c r="O48" s="60"/>
      <c r="P48" s="47" t="s">
        <v>18</v>
      </c>
      <c r="Q48" s="245"/>
      <c r="R48" s="246"/>
      <c r="S48" s="101"/>
      <c r="T48" s="148">
        <v>16206</v>
      </c>
      <c r="U48" s="149"/>
      <c r="V48" s="141" t="s">
        <v>100</v>
      </c>
      <c r="W48" s="142"/>
      <c r="X48" s="142"/>
      <c r="Y48" s="142"/>
      <c r="Z48" s="142"/>
      <c r="AA48" s="142"/>
      <c r="AB48" s="142"/>
      <c r="AC48" s="143"/>
    </row>
    <row r="49" spans="1:29" ht="25.5" customHeight="1">
      <c r="A49" s="232"/>
      <c r="B49" s="233"/>
      <c r="C49" s="234"/>
      <c r="D49" s="252"/>
      <c r="E49" s="253"/>
      <c r="F49" s="254"/>
      <c r="G49" s="21" t="s">
        <v>32</v>
      </c>
      <c r="H49" s="93" t="s">
        <v>40</v>
      </c>
      <c r="I49" s="94"/>
      <c r="J49" s="95"/>
      <c r="K49" s="24"/>
      <c r="L49" s="24"/>
      <c r="M49" s="24"/>
      <c r="N49" s="24"/>
      <c r="O49" s="25"/>
      <c r="P49" s="49" t="s">
        <v>18</v>
      </c>
      <c r="Q49" s="245"/>
      <c r="R49" s="246"/>
      <c r="S49" s="101"/>
      <c r="T49" s="148">
        <v>2120</v>
      </c>
      <c r="U49" s="149"/>
      <c r="V49" s="141" t="s">
        <v>101</v>
      </c>
      <c r="W49" s="142"/>
      <c r="X49" s="142"/>
      <c r="Y49" s="142"/>
      <c r="Z49" s="142"/>
      <c r="AA49" s="142"/>
      <c r="AB49" s="142"/>
      <c r="AC49" s="143"/>
    </row>
    <row r="50" spans="1:29" ht="25.5" customHeight="1">
      <c r="A50" s="232"/>
      <c r="B50" s="233"/>
      <c r="C50" s="234"/>
      <c r="D50" s="252"/>
      <c r="E50" s="253"/>
      <c r="F50" s="254"/>
      <c r="G50" s="21" t="s">
        <v>33</v>
      </c>
      <c r="H50" s="93" t="s">
        <v>43</v>
      </c>
      <c r="I50" s="94"/>
      <c r="J50" s="95"/>
      <c r="K50" s="24"/>
      <c r="L50" s="24"/>
      <c r="M50" s="25"/>
      <c r="N50" s="24"/>
      <c r="O50" s="25"/>
      <c r="P50" s="49" t="s">
        <v>18</v>
      </c>
      <c r="Q50" s="245"/>
      <c r="R50" s="246"/>
      <c r="S50" s="101"/>
      <c r="T50" s="148">
        <v>6962</v>
      </c>
      <c r="U50" s="149"/>
      <c r="V50" s="141" t="s">
        <v>102</v>
      </c>
      <c r="W50" s="142"/>
      <c r="X50" s="142"/>
      <c r="Y50" s="142"/>
      <c r="Z50" s="142"/>
      <c r="AA50" s="142"/>
      <c r="AB50" s="142"/>
      <c r="AC50" s="143"/>
    </row>
    <row r="51" spans="1:29" ht="25.5" customHeight="1">
      <c r="A51" s="232"/>
      <c r="B51" s="233"/>
      <c r="C51" s="234"/>
      <c r="D51" s="252"/>
      <c r="E51" s="253"/>
      <c r="F51" s="254"/>
      <c r="G51" s="21" t="s">
        <v>30</v>
      </c>
      <c r="H51" s="93" t="s">
        <v>44</v>
      </c>
      <c r="I51" s="96"/>
      <c r="J51" s="97"/>
      <c r="K51" s="85"/>
      <c r="L51" s="85"/>
      <c r="M51" s="29"/>
      <c r="N51" s="85"/>
      <c r="O51" s="29"/>
      <c r="P51" s="49" t="s">
        <v>18</v>
      </c>
      <c r="Q51" s="245"/>
      <c r="R51" s="246"/>
      <c r="S51" s="101"/>
      <c r="T51" s="148">
        <v>21888</v>
      </c>
      <c r="U51" s="149"/>
      <c r="V51" s="141" t="s">
        <v>103</v>
      </c>
      <c r="W51" s="142"/>
      <c r="X51" s="142"/>
      <c r="Y51" s="142"/>
      <c r="Z51" s="142"/>
      <c r="AA51" s="142"/>
      <c r="AB51" s="142"/>
      <c r="AC51" s="143"/>
    </row>
    <row r="52" spans="1:29" ht="25.5" customHeight="1">
      <c r="A52" s="117"/>
      <c r="B52" s="118"/>
      <c r="C52" s="119"/>
      <c r="D52" s="255"/>
      <c r="E52" s="256"/>
      <c r="F52" s="257"/>
      <c r="G52" s="137" t="s">
        <v>9</v>
      </c>
      <c r="H52" s="138"/>
      <c r="I52" s="139"/>
      <c r="J52" s="139"/>
      <c r="K52" s="139"/>
      <c r="L52" s="24"/>
      <c r="M52" s="24"/>
      <c r="N52" s="24"/>
      <c r="O52" s="25"/>
      <c r="P52" s="49" t="s">
        <v>18</v>
      </c>
      <c r="Q52" s="245"/>
      <c r="R52" s="246"/>
      <c r="S52" s="101"/>
      <c r="T52" s="148">
        <f>SUM(T47:T51)</f>
        <v>50576</v>
      </c>
      <c r="U52" s="149"/>
      <c r="V52" s="141"/>
      <c r="W52" s="142"/>
      <c r="X52" s="142"/>
      <c r="Y52" s="142"/>
      <c r="Z52" s="142"/>
      <c r="AA52" s="142"/>
      <c r="AB52" s="142"/>
      <c r="AC52" s="143"/>
    </row>
    <row r="53" spans="1:29" ht="25.5" customHeight="1">
      <c r="A53" s="105" t="s">
        <v>19</v>
      </c>
      <c r="B53" s="106"/>
      <c r="C53" s="107"/>
      <c r="D53" s="38"/>
      <c r="E53" s="45"/>
      <c r="F53" s="46"/>
      <c r="G53" s="38"/>
      <c r="H53" s="45"/>
      <c r="I53" s="27"/>
      <c r="J53" s="27"/>
      <c r="K53" s="27"/>
      <c r="L53" s="27"/>
      <c r="M53" s="27"/>
      <c r="N53" s="27"/>
      <c r="O53" s="28"/>
      <c r="P53" s="49" t="s">
        <v>20</v>
      </c>
      <c r="Q53" s="245"/>
      <c r="R53" s="246"/>
      <c r="S53" s="101"/>
      <c r="T53" s="148">
        <v>71</v>
      </c>
      <c r="U53" s="149"/>
      <c r="V53" s="141" t="s">
        <v>89</v>
      </c>
      <c r="W53" s="142"/>
      <c r="X53" s="142"/>
      <c r="Y53" s="142"/>
      <c r="Z53" s="142"/>
      <c r="AA53" s="142"/>
      <c r="AB53" s="142"/>
      <c r="AC53" s="143"/>
    </row>
    <row r="54" spans="1:20" ht="22.5" customHeight="1">
      <c r="A54" s="22" t="s">
        <v>90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22.5" customHeight="1">
      <c r="A55" s="23" t="s">
        <v>91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22.5" customHeight="1">
      <c r="A56" s="23" t="s">
        <v>92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22.5" customHeight="1">
      <c r="A57" s="23" t="s">
        <v>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4:20" ht="13.5">
      <c r="D58" s="2"/>
      <c r="E58" s="2"/>
      <c r="F58" s="2"/>
      <c r="G58" s="2"/>
      <c r="H58" s="2"/>
      <c r="I58" s="2"/>
      <c r="J58" s="2"/>
      <c r="K58" s="2"/>
      <c r="O58" s="2"/>
      <c r="P58" s="2"/>
      <c r="Q58" s="2"/>
      <c r="R58" s="2"/>
      <c r="S58" s="2"/>
      <c r="T58" s="4"/>
    </row>
    <row r="59" spans="1:20" ht="13.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</row>
  </sheetData>
  <sheetProtection/>
  <mergeCells count="193">
    <mergeCell ref="A2:C2"/>
    <mergeCell ref="T51:U51"/>
    <mergeCell ref="T52:U52"/>
    <mergeCell ref="T53:U53"/>
    <mergeCell ref="A40:C45"/>
    <mergeCell ref="D40:F45"/>
    <mergeCell ref="A47:C52"/>
    <mergeCell ref="D47:F52"/>
    <mergeCell ref="A53:C53"/>
    <mergeCell ref="T45:U45"/>
    <mergeCell ref="T46:U46"/>
    <mergeCell ref="T47:U47"/>
    <mergeCell ref="T48:U48"/>
    <mergeCell ref="T49:U49"/>
    <mergeCell ref="T50:U50"/>
    <mergeCell ref="Q50:R50"/>
    <mergeCell ref="Q51:R51"/>
    <mergeCell ref="Q52:R52"/>
    <mergeCell ref="Q53:R53"/>
    <mergeCell ref="T39:U39"/>
    <mergeCell ref="T40:U40"/>
    <mergeCell ref="T41:U41"/>
    <mergeCell ref="T42:U42"/>
    <mergeCell ref="T43:U43"/>
    <mergeCell ref="T44:U44"/>
    <mergeCell ref="Q45:R45"/>
    <mergeCell ref="Q33:R33"/>
    <mergeCell ref="Q46:R46"/>
    <mergeCell ref="Q47:R47"/>
    <mergeCell ref="Q48:R48"/>
    <mergeCell ref="Q49:R49"/>
    <mergeCell ref="G40:H41"/>
    <mergeCell ref="G43:H44"/>
    <mergeCell ref="G42:N42"/>
    <mergeCell ref="G45:N45"/>
    <mergeCell ref="Q34:R34"/>
    <mergeCell ref="Q35:R35"/>
    <mergeCell ref="Q36:R36"/>
    <mergeCell ref="Q37:R37"/>
    <mergeCell ref="Q38:R38"/>
    <mergeCell ref="Q39:R39"/>
    <mergeCell ref="N28:O28"/>
    <mergeCell ref="N30:O30"/>
    <mergeCell ref="S30:U30"/>
    <mergeCell ref="V20:AC20"/>
    <mergeCell ref="V21:AC21"/>
    <mergeCell ref="A34:C39"/>
    <mergeCell ref="D34:F39"/>
    <mergeCell ref="G34:H35"/>
    <mergeCell ref="G33:N33"/>
    <mergeCell ref="G39:N39"/>
    <mergeCell ref="V49:AC49"/>
    <mergeCell ref="V50:AC50"/>
    <mergeCell ref="V51:AC51"/>
    <mergeCell ref="Q27:R27"/>
    <mergeCell ref="Q28:R28"/>
    <mergeCell ref="Q29:R29"/>
    <mergeCell ref="Q30:R30"/>
    <mergeCell ref="Q40:R40"/>
    <mergeCell ref="Q41:R41"/>
    <mergeCell ref="Q42:R42"/>
    <mergeCell ref="V44:AC44"/>
    <mergeCell ref="V47:AC47"/>
    <mergeCell ref="V45:AC45"/>
    <mergeCell ref="V46:AC46"/>
    <mergeCell ref="V48:AC48"/>
    <mergeCell ref="Q24:R24"/>
    <mergeCell ref="Q25:R25"/>
    <mergeCell ref="Q26:R26"/>
    <mergeCell ref="Q43:R43"/>
    <mergeCell ref="Q44:R44"/>
    <mergeCell ref="V40:AC41"/>
    <mergeCell ref="V43:AC43"/>
    <mergeCell ref="V39:AC39"/>
    <mergeCell ref="V42:AC42"/>
    <mergeCell ref="G5:I5"/>
    <mergeCell ref="P5:T5"/>
    <mergeCell ref="N22:O22"/>
    <mergeCell ref="Q22:R22"/>
    <mergeCell ref="Q23:R23"/>
    <mergeCell ref="N24:O24"/>
    <mergeCell ref="V17:AC18"/>
    <mergeCell ref="A11:A12"/>
    <mergeCell ref="P11:P12"/>
    <mergeCell ref="Q18:R18"/>
    <mergeCell ref="V37:AC37"/>
    <mergeCell ref="V38:AC38"/>
    <mergeCell ref="V36:AC36"/>
    <mergeCell ref="Q20:R20"/>
    <mergeCell ref="Q21:R21"/>
    <mergeCell ref="N26:O26"/>
    <mergeCell ref="Q6:R6"/>
    <mergeCell ref="Q15:R15"/>
    <mergeCell ref="S28:U28"/>
    <mergeCell ref="S29:U29"/>
    <mergeCell ref="P14:P15"/>
    <mergeCell ref="X2:AC2"/>
    <mergeCell ref="Q17:R17"/>
    <mergeCell ref="V8:AC9"/>
    <mergeCell ref="V11:AC12"/>
    <mergeCell ref="V14:AC15"/>
    <mergeCell ref="V33:AC33"/>
    <mergeCell ref="V34:AC34"/>
    <mergeCell ref="V35:AC35"/>
    <mergeCell ref="N13:O13"/>
    <mergeCell ref="N16:O16"/>
    <mergeCell ref="N17:O18"/>
    <mergeCell ref="N19:O19"/>
    <mergeCell ref="N20:O20"/>
    <mergeCell ref="Q14:R14"/>
    <mergeCell ref="P17:P18"/>
    <mergeCell ref="N7:O7"/>
    <mergeCell ref="Q7:R7"/>
    <mergeCell ref="Q11:R11"/>
    <mergeCell ref="S27:U27"/>
    <mergeCell ref="N21:O21"/>
    <mergeCell ref="N23:O23"/>
    <mergeCell ref="Q12:R12"/>
    <mergeCell ref="P8:P9"/>
    <mergeCell ref="S25:U25"/>
    <mergeCell ref="S26:U26"/>
    <mergeCell ref="N25:O25"/>
    <mergeCell ref="N27:O27"/>
    <mergeCell ref="Q8:R8"/>
    <mergeCell ref="Q9:R9"/>
    <mergeCell ref="Q19:U19"/>
    <mergeCell ref="S20:U20"/>
    <mergeCell ref="S21:U21"/>
    <mergeCell ref="S22:U22"/>
    <mergeCell ref="S23:U23"/>
    <mergeCell ref="S24:U24"/>
    <mergeCell ref="Q13:U13"/>
    <mergeCell ref="S14:U14"/>
    <mergeCell ref="S15:U15"/>
    <mergeCell ref="Q16:U16"/>
    <mergeCell ref="S17:U17"/>
    <mergeCell ref="S18:U18"/>
    <mergeCell ref="A46:K46"/>
    <mergeCell ref="D14:G15"/>
    <mergeCell ref="D16:M16"/>
    <mergeCell ref="D17:G18"/>
    <mergeCell ref="D19:M19"/>
    <mergeCell ref="D20:G20"/>
    <mergeCell ref="H20:M20"/>
    <mergeCell ref="G36:N36"/>
    <mergeCell ref="G37:H38"/>
    <mergeCell ref="N29:O29"/>
    <mergeCell ref="G52:K52"/>
    <mergeCell ref="A59:T59"/>
    <mergeCell ref="V52:AC52"/>
    <mergeCell ref="V53:AC53"/>
    <mergeCell ref="T33:U33"/>
    <mergeCell ref="T34:U34"/>
    <mergeCell ref="T35:U35"/>
    <mergeCell ref="T36:U36"/>
    <mergeCell ref="T37:U37"/>
    <mergeCell ref="T38:U38"/>
    <mergeCell ref="D2:T2"/>
    <mergeCell ref="D8:G9"/>
    <mergeCell ref="D11:G12"/>
    <mergeCell ref="D10:M10"/>
    <mergeCell ref="D13:M13"/>
    <mergeCell ref="A1:AC1"/>
    <mergeCell ref="U2:W2"/>
    <mergeCell ref="U3:W4"/>
    <mergeCell ref="S7:U7"/>
    <mergeCell ref="S8:U8"/>
    <mergeCell ref="A3:C4"/>
    <mergeCell ref="A6:C6"/>
    <mergeCell ref="A7:C7"/>
    <mergeCell ref="S6:U6"/>
    <mergeCell ref="D3:T4"/>
    <mergeCell ref="A31:AC31"/>
    <mergeCell ref="S9:U9"/>
    <mergeCell ref="Q10:U10"/>
    <mergeCell ref="S11:U11"/>
    <mergeCell ref="S12:U1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3:C33"/>
    <mergeCell ref="D33:F33"/>
    <mergeCell ref="N6:O6"/>
    <mergeCell ref="N8:O9"/>
    <mergeCell ref="N10:O10"/>
    <mergeCell ref="N11:O12"/>
    <mergeCell ref="N14:O15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85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soeda</dc:creator>
  <cp:keywords/>
  <dc:description/>
  <cp:lastModifiedBy>tsukayama</cp:lastModifiedBy>
  <cp:lastPrinted>2016-04-07T08:25:00Z</cp:lastPrinted>
  <dcterms:created xsi:type="dcterms:W3CDTF">2004-03-18T06:33:45Z</dcterms:created>
  <dcterms:modified xsi:type="dcterms:W3CDTF">2016-04-08T01:06:27Z</dcterms:modified>
  <cp:category/>
  <cp:version/>
  <cp:contentType/>
  <cp:contentStatus/>
</cp:coreProperties>
</file>